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autoCompressPictures="0"/>
  <mc:AlternateContent xmlns:mc="http://schemas.openxmlformats.org/markup-compatibility/2006">
    <mc:Choice Requires="x15">
      <x15ac:absPath xmlns:x15ac="http://schemas.microsoft.com/office/spreadsheetml/2010/11/ac" url="C:\Users\gustav.walgaard\Downloads\"/>
    </mc:Choice>
  </mc:AlternateContent>
  <xr:revisionPtr revIDLastSave="0" documentId="13_ncr:1_{72B19E73-8E64-4D99-A229-D90FA1DF4A34}" xr6:coauthVersionLast="47" xr6:coauthVersionMax="47" xr10:uidLastSave="{00000000-0000-0000-0000-000000000000}"/>
  <bookViews>
    <workbookView xWindow="-120" yWindow="-120" windowWidth="29040" windowHeight="17640" tabRatio="665" activeTab="6" xr2:uid="{00000000-000D-0000-FFFF-FFFF00000000}"/>
  </bookViews>
  <sheets>
    <sheet name="Summary" sheetId="7" r:id="rId1"/>
    <sheet name="1. Budget" sheetId="1" r:id="rId2"/>
    <sheet name="2. Financing Plan" sheetId="6" r:id="rId3"/>
    <sheet name="3. Danish man hours" sheetId="3" r:id="rId4"/>
    <sheet name="4. Disability compensation" sheetId="4" r:id="rId5"/>
    <sheet name="Opt. Calculations" sheetId="8" r:id="rId6"/>
    <sheet name="Guide" sheetId="5" r:id="rId7"/>
  </sheets>
  <definedNames>
    <definedName name="Roe">'Opt. Calculations'!$I$1</definedName>
    <definedName name="_xlnm.Print_Area" localSheetId="3">'3. Danish man hours'!$A$3:$G$10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5" i="3" l="1"/>
  <c r="H35" i="3" s="1"/>
  <c r="G34" i="3"/>
  <c r="H34" i="3" s="1"/>
  <c r="G33" i="3"/>
  <c r="H33" i="3" s="1"/>
  <c r="G32" i="3"/>
  <c r="H32" i="3" s="1"/>
  <c r="G31" i="3"/>
  <c r="G39" i="3"/>
  <c r="H39" i="3" s="1"/>
  <c r="G40" i="3"/>
  <c r="H40" i="3" s="1"/>
  <c r="G41" i="3"/>
  <c r="H41" i="3" s="1"/>
  <c r="G42" i="3"/>
  <c r="H42" i="3" s="1"/>
  <c r="F99" i="1"/>
  <c r="G43" i="3" l="1"/>
  <c r="G36" i="3"/>
  <c r="H31" i="3"/>
  <c r="H36" i="3" s="1"/>
  <c r="H43" i="3"/>
  <c r="G8" i="3"/>
  <c r="H8" i="3" s="1"/>
  <c r="G9" i="3"/>
  <c r="H9" i="3" s="1"/>
  <c r="C100" i="1" l="1"/>
  <c r="E100" i="1" s="1"/>
  <c r="F100" i="1" s="1"/>
  <c r="G27" i="3"/>
  <c r="H27" i="3" s="1"/>
  <c r="G26" i="3"/>
  <c r="H26" i="3" s="1"/>
  <c r="G25" i="3"/>
  <c r="H25" i="3" s="1"/>
  <c r="G24" i="3"/>
  <c r="H24" i="3" s="1"/>
  <c r="G23" i="3"/>
  <c r="H23" i="3" s="1"/>
  <c r="E87" i="1"/>
  <c r="G28" i="3" l="1"/>
  <c r="H28" i="3"/>
  <c r="C93" i="1" s="1"/>
  <c r="E85" i="1"/>
  <c r="F85" i="1" s="1"/>
  <c r="E84" i="1"/>
  <c r="F84" i="1" s="1"/>
  <c r="E83" i="1"/>
  <c r="F83" i="1" s="1"/>
  <c r="E82" i="1"/>
  <c r="F82" i="1" s="1"/>
  <c r="E81" i="1"/>
  <c r="F81" i="1" s="1"/>
  <c r="E80" i="1"/>
  <c r="F80" i="1" s="1"/>
  <c r="E79" i="1"/>
  <c r="F79" i="1" s="1"/>
  <c r="E78" i="1"/>
  <c r="F78" i="1" s="1"/>
  <c r="D77" i="1"/>
  <c r="C77" i="1"/>
  <c r="D13" i="7" s="1"/>
  <c r="E77" i="1" l="1"/>
  <c r="F77" i="1" s="1"/>
  <c r="H15" i="8"/>
  <c r="I15" i="8" s="1"/>
  <c r="H14" i="8"/>
  <c r="I14" i="8" s="1"/>
  <c r="H13" i="8"/>
  <c r="I13" i="8" s="1"/>
  <c r="H12" i="8"/>
  <c r="I12" i="8" s="1"/>
  <c r="H11" i="8"/>
  <c r="I11" i="8" s="1"/>
  <c r="H10" i="8"/>
  <c r="I10" i="8" s="1"/>
  <c r="I9" i="8" s="1"/>
  <c r="H48" i="8"/>
  <c r="I48" i="8" s="1"/>
  <c r="H47" i="8"/>
  <c r="H46" i="8"/>
  <c r="H45" i="8"/>
  <c r="H44" i="8"/>
  <c r="I44" i="8" s="1"/>
  <c r="H43" i="8"/>
  <c r="I43" i="8" s="1"/>
  <c r="H42" i="8"/>
  <c r="I42" i="8" s="1"/>
  <c r="H41" i="8"/>
  <c r="I41" i="8" s="1"/>
  <c r="H40" i="8"/>
  <c r="I40" i="8" s="1"/>
  <c r="H39" i="8"/>
  <c r="H38" i="8"/>
  <c r="H37" i="8"/>
  <c r="I37" i="8" s="1"/>
  <c r="H36" i="8"/>
  <c r="I36" i="8" s="1"/>
  <c r="H35" i="8"/>
  <c r="I35" i="8" s="1"/>
  <c r="H34" i="8"/>
  <c r="I34" i="8" s="1"/>
  <c r="H33" i="8"/>
  <c r="I33" i="8" s="1"/>
  <c r="H32" i="8"/>
  <c r="I32" i="8" s="1"/>
  <c r="H31" i="8"/>
  <c r="I31" i="8" s="1"/>
  <c r="H30" i="8"/>
  <c r="H29" i="8"/>
  <c r="I29" i="8" s="1"/>
  <c r="H28" i="8"/>
  <c r="I28" i="8" s="1"/>
  <c r="H27" i="8"/>
  <c r="I27" i="8" s="1"/>
  <c r="H26" i="8"/>
  <c r="I26" i="8" s="1"/>
  <c r="H25" i="8"/>
  <c r="I25" i="8" s="1"/>
  <c r="H24" i="8"/>
  <c r="I24" i="8" s="1"/>
  <c r="H23" i="8"/>
  <c r="I23" i="8" s="1"/>
  <c r="H22" i="8"/>
  <c r="H21" i="8"/>
  <c r="I21" i="8" s="1"/>
  <c r="H20" i="8"/>
  <c r="H19" i="8"/>
  <c r="I19" i="8" s="1"/>
  <c r="H18" i="8"/>
  <c r="I18" i="8" s="1"/>
  <c r="H17" i="8"/>
  <c r="I17" i="8" s="1"/>
  <c r="H16" i="8"/>
  <c r="I16" i="8" s="1"/>
  <c r="H9" i="8"/>
  <c r="H8" i="8"/>
  <c r="H7" i="8"/>
  <c r="I7" i="8" s="1"/>
  <c r="I6" i="8" s="1"/>
  <c r="H6" i="8"/>
  <c r="I47" i="8"/>
  <c r="I46" i="8"/>
  <c r="I45" i="8"/>
  <c r="I39" i="8"/>
  <c r="I38" i="8"/>
  <c r="I30" i="8"/>
  <c r="I22" i="8"/>
  <c r="I20" i="8"/>
  <c r="I8" i="8"/>
  <c r="E94" i="1" l="1"/>
  <c r="F94" i="1" s="1"/>
  <c r="E91" i="1"/>
  <c r="F91" i="1" s="1"/>
  <c r="E90" i="1"/>
  <c r="F90" i="1" s="1"/>
  <c r="E89" i="1"/>
  <c r="F89" i="1" s="1"/>
  <c r="E88" i="1"/>
  <c r="F88" i="1" s="1"/>
  <c r="D86" i="1"/>
  <c r="D60" i="1"/>
  <c r="C51" i="1"/>
  <c r="D51" i="1"/>
  <c r="E110" i="1"/>
  <c r="F110" i="1" s="1"/>
  <c r="E76" i="1"/>
  <c r="F76" i="1" s="1"/>
  <c r="F101" i="1"/>
  <c r="E67" i="1"/>
  <c r="F67" i="1" s="1"/>
  <c r="E59" i="1"/>
  <c r="F59" i="1" s="1"/>
  <c r="E50" i="1"/>
  <c r="F50" i="1" s="1"/>
  <c r="E41" i="1"/>
  <c r="F41" i="1" s="1"/>
  <c r="D68" i="1"/>
  <c r="D95" i="1"/>
  <c r="B3" i="7"/>
  <c r="D20" i="7"/>
  <c r="D38" i="7" s="1"/>
  <c r="D17" i="7"/>
  <c r="C15" i="4" l="1"/>
  <c r="C113" i="1" s="1"/>
  <c r="D19" i="7" s="1"/>
  <c r="C6" i="1"/>
  <c r="C15" i="1"/>
  <c r="C24" i="1"/>
  <c r="C33" i="1"/>
  <c r="G15" i="3"/>
  <c r="H15" i="3" s="1"/>
  <c r="G16" i="3"/>
  <c r="H16" i="3" s="1"/>
  <c r="G17" i="3"/>
  <c r="H17" i="3" s="1"/>
  <c r="G18" i="3"/>
  <c r="H18" i="3" s="1"/>
  <c r="G19" i="3"/>
  <c r="H19" i="3" s="1"/>
  <c r="C42" i="1"/>
  <c r="D9" i="7" s="1"/>
  <c r="D10" i="7"/>
  <c r="C60" i="1"/>
  <c r="D11" i="7" s="1"/>
  <c r="G7" i="3"/>
  <c r="H7" i="3" s="1"/>
  <c r="G10" i="3"/>
  <c r="H10" i="3" s="1"/>
  <c r="G11" i="3"/>
  <c r="E71" i="1"/>
  <c r="F71" i="1" s="1"/>
  <c r="C1" i="6"/>
  <c r="C1" i="3"/>
  <c r="B1" i="4" s="1"/>
  <c r="E19" i="1"/>
  <c r="F19" i="1" s="1"/>
  <c r="E53" i="1"/>
  <c r="F53" i="1" s="1"/>
  <c r="D33" i="1"/>
  <c r="D24" i="1"/>
  <c r="E23" i="1"/>
  <c r="F23" i="1" s="1"/>
  <c r="E31" i="1"/>
  <c r="F31" i="1" s="1"/>
  <c r="E108" i="1"/>
  <c r="F108" i="1" s="1"/>
  <c r="E115" i="1"/>
  <c r="F115" i="1" s="1"/>
  <c r="F74" i="1"/>
  <c r="E10" i="1"/>
  <c r="F10" i="1" s="1"/>
  <c r="F103" i="1"/>
  <c r="F105" i="1"/>
  <c r="F112" i="1"/>
  <c r="F114" i="1"/>
  <c r="F116" i="1"/>
  <c r="F118" i="1"/>
  <c r="F120" i="1"/>
  <c r="E109" i="1"/>
  <c r="F109" i="1" s="1"/>
  <c r="E107" i="1"/>
  <c r="F107" i="1" s="1"/>
  <c r="D106" i="1"/>
  <c r="E104" i="1"/>
  <c r="F104" i="1" s="1"/>
  <c r="E73" i="1"/>
  <c r="F73" i="1" s="1"/>
  <c r="E72" i="1"/>
  <c r="F72" i="1" s="1"/>
  <c r="E70" i="1"/>
  <c r="F70" i="1" s="1"/>
  <c r="E69" i="1"/>
  <c r="F69" i="1" s="1"/>
  <c r="D15" i="6"/>
  <c r="D44" i="7" s="1"/>
  <c r="E40" i="1"/>
  <c r="F40" i="1" s="1"/>
  <c r="E98" i="1"/>
  <c r="F98" i="1" s="1"/>
  <c r="E97" i="1"/>
  <c r="F97" i="1" s="1"/>
  <c r="E96" i="1"/>
  <c r="F96" i="1" s="1"/>
  <c r="E8" i="1"/>
  <c r="F8" i="1" s="1"/>
  <c r="E61" i="1"/>
  <c r="F61" i="1" s="1"/>
  <c r="E66" i="1"/>
  <c r="F66" i="1" s="1"/>
  <c r="E65" i="1"/>
  <c r="F65" i="1" s="1"/>
  <c r="E64" i="1"/>
  <c r="F64" i="1" s="1"/>
  <c r="E63" i="1"/>
  <c r="F63" i="1" s="1"/>
  <c r="E62" i="1"/>
  <c r="F62" i="1" s="1"/>
  <c r="D42" i="1"/>
  <c r="E52" i="1"/>
  <c r="F52" i="1" s="1"/>
  <c r="E54" i="1"/>
  <c r="F54" i="1" s="1"/>
  <c r="E55" i="1"/>
  <c r="F55" i="1" s="1"/>
  <c r="E56" i="1"/>
  <c r="F56" i="1" s="1"/>
  <c r="E57" i="1"/>
  <c r="F57" i="1" s="1"/>
  <c r="E58" i="1"/>
  <c r="F58" i="1" s="1"/>
  <c r="E9" i="1"/>
  <c r="F9" i="1" s="1"/>
  <c r="E43" i="1"/>
  <c r="F43" i="1" s="1"/>
  <c r="E49" i="1"/>
  <c r="F49" i="1" s="1"/>
  <c r="E48" i="1"/>
  <c r="F48" i="1" s="1"/>
  <c r="E47" i="1"/>
  <c r="F47" i="1" s="1"/>
  <c r="E46" i="1"/>
  <c r="F46" i="1" s="1"/>
  <c r="E45" i="1"/>
  <c r="F45" i="1" s="1"/>
  <c r="E44" i="1"/>
  <c r="F44" i="1" s="1"/>
  <c r="E39" i="1"/>
  <c r="F39" i="1" s="1"/>
  <c r="E37" i="1"/>
  <c r="F37" i="1" s="1"/>
  <c r="E36" i="1"/>
  <c r="F36" i="1" s="1"/>
  <c r="E35" i="1"/>
  <c r="F35" i="1" s="1"/>
  <c r="E34" i="1"/>
  <c r="F34" i="1" s="1"/>
  <c r="E32" i="1"/>
  <c r="F32" i="1" s="1"/>
  <c r="E30" i="1"/>
  <c r="F30" i="1" s="1"/>
  <c r="E29" i="1"/>
  <c r="F29" i="1" s="1"/>
  <c r="E28" i="1"/>
  <c r="F28" i="1" s="1"/>
  <c r="E27" i="1"/>
  <c r="F27" i="1" s="1"/>
  <c r="E26" i="1"/>
  <c r="F26" i="1" s="1"/>
  <c r="E25" i="1"/>
  <c r="F25" i="1" s="1"/>
  <c r="E22" i="1"/>
  <c r="F22" i="1" s="1"/>
  <c r="E21" i="1"/>
  <c r="F21" i="1" s="1"/>
  <c r="E20" i="1"/>
  <c r="F20" i="1" s="1"/>
  <c r="E18" i="1"/>
  <c r="F18" i="1" s="1"/>
  <c r="E17" i="1"/>
  <c r="F17" i="1" s="1"/>
  <c r="E16" i="1"/>
  <c r="F16" i="1" s="1"/>
  <c r="D15" i="1"/>
  <c r="E11" i="1"/>
  <c r="F11" i="1" s="1"/>
  <c r="E12" i="1"/>
  <c r="F12" i="1" s="1"/>
  <c r="E13" i="1"/>
  <c r="F13" i="1" s="1"/>
  <c r="E14" i="1"/>
  <c r="F14" i="1" s="1"/>
  <c r="D6" i="1"/>
  <c r="E7" i="1"/>
  <c r="F7" i="1" s="1"/>
  <c r="E33" i="1" l="1"/>
  <c r="F33" i="1" s="1"/>
  <c r="D37" i="7"/>
  <c r="C5" i="1"/>
  <c r="D5" i="1"/>
  <c r="G12" i="3"/>
  <c r="H11" i="3"/>
  <c r="H12" i="3" s="1"/>
  <c r="H45" i="3" s="1"/>
  <c r="E42" i="1"/>
  <c r="F42" i="1" s="1"/>
  <c r="E60" i="1"/>
  <c r="F60" i="1" s="1"/>
  <c r="E24" i="1"/>
  <c r="F24" i="1" s="1"/>
  <c r="E51" i="1"/>
  <c r="F51" i="1" s="1"/>
  <c r="E15" i="1"/>
  <c r="F15" i="1" s="1"/>
  <c r="H20" i="3"/>
  <c r="C92" i="1" s="1"/>
  <c r="E6" i="1"/>
  <c r="F6" i="1" s="1"/>
  <c r="G20" i="3"/>
  <c r="E113" i="1"/>
  <c r="F113" i="1" s="1"/>
  <c r="E92" i="1" l="1"/>
  <c r="F92" i="1" s="1"/>
  <c r="G45" i="3"/>
  <c r="C75" i="1"/>
  <c r="C68" i="1" s="1"/>
  <c r="D12" i="7" s="1"/>
  <c r="D102" i="1"/>
  <c r="D117" i="1" s="1"/>
  <c r="D121" i="1" s="1"/>
  <c r="D122" i="1" s="1"/>
  <c r="D8" i="7"/>
  <c r="C111" i="1"/>
  <c r="E111" i="1" s="1"/>
  <c r="F111" i="1" s="1"/>
  <c r="C95" i="1"/>
  <c r="E75" i="1" l="1"/>
  <c r="F75" i="1" s="1"/>
  <c r="C106" i="1"/>
  <c r="D18" i="7" s="1"/>
  <c r="D36" i="7" s="1"/>
  <c r="D15" i="7"/>
  <c r="D34" i="7" s="1"/>
  <c r="D27" i="7"/>
  <c r="E93" i="1"/>
  <c r="F93" i="1" s="1"/>
  <c r="C86" i="1"/>
  <c r="C102" i="1" s="1"/>
  <c r="E68" i="1"/>
  <c r="F68" i="1" s="1"/>
  <c r="D33" i="7"/>
  <c r="E95" i="1"/>
  <c r="F95" i="1" s="1"/>
  <c r="E5" i="1"/>
  <c r="F5" i="1" s="1"/>
  <c r="E106" i="1" l="1"/>
  <c r="F106" i="1" s="1"/>
  <c r="E86" i="1"/>
  <c r="F86" i="1" s="1"/>
  <c r="D14" i="7"/>
  <c r="C117" i="1"/>
  <c r="E117" i="1" s="1"/>
  <c r="F117" i="1" s="1"/>
  <c r="C119" i="1" l="1"/>
  <c r="E102" i="1"/>
  <c r="F102" i="1" s="1"/>
  <c r="A112" i="1"/>
  <c r="D32" i="7"/>
  <c r="D16" i="7"/>
  <c r="A105" i="1"/>
  <c r="C121" i="1" l="1"/>
  <c r="B121" i="1" s="1"/>
  <c r="B23" i="7" s="1"/>
  <c r="D22" i="7"/>
  <c r="D39" i="7" s="1"/>
  <c r="D40" i="7" s="1"/>
  <c r="E119" i="1"/>
  <c r="D21" i="7"/>
  <c r="E22" i="7" s="1"/>
  <c r="E18" i="7"/>
  <c r="E17" i="7"/>
  <c r="E121" i="1" l="1"/>
  <c r="F121" i="1" s="1"/>
  <c r="F119" i="1"/>
  <c r="D4" i="6"/>
  <c r="A16" i="6" s="1"/>
  <c r="C122" i="1"/>
  <c r="D23" i="7"/>
  <c r="E27" i="7" s="1"/>
  <c r="E122" i="1" l="1"/>
  <c r="B122" i="1" s="1"/>
  <c r="E40" i="7"/>
  <c r="E4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troels</author>
  </authors>
  <commentList>
    <comment ref="H12" authorId="0" shapeId="0" xr:uid="{00000000-0006-0000-0300-000001000000}">
      <text>
        <r>
          <rPr>
            <b/>
            <sz val="8"/>
            <color indexed="81"/>
            <rFont val="Tahoma"/>
            <family val="2"/>
          </rPr>
          <t>Will appear automatically in spreadsheet 1. Budgets and budget notes</t>
        </r>
        <r>
          <rPr>
            <sz val="8"/>
            <color indexed="81"/>
            <rFont val="Tahoma"/>
            <family val="2"/>
          </rPr>
          <t xml:space="preserve">
</t>
        </r>
      </text>
    </comment>
    <comment ref="H20" authorId="0" shapeId="0" xr:uid="{00000000-0006-0000-0300-000002000000}">
      <text>
        <r>
          <rPr>
            <b/>
            <sz val="8"/>
            <color indexed="81"/>
            <rFont val="Tahoma"/>
            <family val="2"/>
          </rPr>
          <t>Will appear automatically in spreadsheet 1. Budgets and budget notes
Vises automatisk i 1. Budget og budgetnoter</t>
        </r>
        <r>
          <rPr>
            <sz val="8"/>
            <color indexed="81"/>
            <rFont val="Tahoma"/>
            <family val="2"/>
          </rPr>
          <t xml:space="preserve">
</t>
        </r>
      </text>
    </comment>
    <comment ref="H28" authorId="0" shapeId="0" xr:uid="{00000000-0006-0000-0300-000003000000}">
      <text>
        <r>
          <rPr>
            <b/>
            <sz val="8"/>
            <color indexed="81"/>
            <rFont val="Tahoma"/>
            <family val="2"/>
          </rPr>
          <t>Will appear automatically in spreadsheet 1. Budgets and budget notes
Vises automatisk i 1. Budget og budgetnoter</t>
        </r>
        <r>
          <rPr>
            <sz val="8"/>
            <color indexed="81"/>
            <rFont val="Tahoma"/>
            <family val="2"/>
          </rPr>
          <t xml:space="preserve">
</t>
        </r>
      </text>
    </comment>
    <comment ref="H36" authorId="0" shapeId="0" xr:uid="{00000000-0006-0000-0300-000004000000}">
      <text>
        <r>
          <rPr>
            <b/>
            <sz val="8"/>
            <color indexed="81"/>
            <rFont val="Tahoma"/>
            <family val="2"/>
          </rPr>
          <t>Will appear automatically in spreadsheet 1. Budgets and budget notes
Vises automatisk i 1. Budget og budgetnoter</t>
        </r>
        <r>
          <rPr>
            <sz val="8"/>
            <color indexed="81"/>
            <rFont val="Tahoma"/>
            <family val="2"/>
          </rPr>
          <t xml:space="preserve">
</t>
        </r>
      </text>
    </comment>
    <comment ref="H43" authorId="0" shapeId="0" xr:uid="{00000000-0006-0000-0300-000005000000}">
      <text>
        <r>
          <rPr>
            <b/>
            <sz val="8"/>
            <color indexed="81"/>
            <rFont val="Tahoma"/>
            <family val="2"/>
          </rPr>
          <t>Will appear automatically in spreadsheet 1. Budgets and budget notes</t>
        </r>
        <r>
          <rPr>
            <sz val="8"/>
            <color indexed="81"/>
            <rFont val="Tahoma"/>
            <family val="2"/>
          </rPr>
          <t xml:space="preserve">
</t>
        </r>
      </text>
    </comment>
  </commentList>
</comments>
</file>

<file path=xl/sharedStrings.xml><?xml version="1.0" encoding="utf-8"?>
<sst xmlns="http://schemas.openxmlformats.org/spreadsheetml/2006/main" count="330" uniqueCount="224">
  <si>
    <t>1.1</t>
  </si>
  <si>
    <t>1.2</t>
  </si>
  <si>
    <t xml:space="preserve">etc. </t>
  </si>
  <si>
    <t xml:space="preserve"> </t>
  </si>
  <si>
    <t>Sub total</t>
  </si>
  <si>
    <t>Total</t>
  </si>
  <si>
    <t>Financing plan</t>
  </si>
  <si>
    <t>Disability Fund</t>
  </si>
  <si>
    <t>Other Sources</t>
  </si>
  <si>
    <t>BUDGET NOTES:</t>
  </si>
  <si>
    <t xml:space="preserve">No. </t>
  </si>
  <si>
    <t>Name of employee / volunteer</t>
  </si>
  <si>
    <t>Hours total</t>
  </si>
  <si>
    <t>Total this budget line</t>
  </si>
  <si>
    <t>Description of expense</t>
  </si>
  <si>
    <t xml:space="preserve">Total expenses for disability compensation </t>
  </si>
  <si>
    <t>Title</t>
  </si>
  <si>
    <t>Hourly fee, DKK</t>
  </si>
  <si>
    <t>Total budget</t>
  </si>
  <si>
    <t>1.1.1</t>
  </si>
  <si>
    <t>1.4</t>
  </si>
  <si>
    <t>1.2.1</t>
  </si>
  <si>
    <t>etc.</t>
  </si>
  <si>
    <t>Flights</t>
  </si>
  <si>
    <t>1.1.2</t>
  </si>
  <si>
    <t>1.1.3</t>
  </si>
  <si>
    <t>1.2.2</t>
  </si>
  <si>
    <t>1.2.3</t>
  </si>
  <si>
    <t>1.</t>
  </si>
  <si>
    <t>11.2 Accomodation for helper</t>
  </si>
  <si>
    <t>11.3 Flight for helper</t>
  </si>
  <si>
    <t xml:space="preserve">11. </t>
  </si>
  <si>
    <t xml:space="preserve">12. </t>
  </si>
  <si>
    <t xml:space="preserve">13. </t>
  </si>
  <si>
    <t xml:space="preserve">14. </t>
  </si>
  <si>
    <t>Administration in Denmark (max 7 % of 13)</t>
  </si>
  <si>
    <t xml:space="preserve">15. </t>
  </si>
  <si>
    <t>1.3</t>
  </si>
  <si>
    <t>1.3.1</t>
  </si>
  <si>
    <t>1.3.2</t>
  </si>
  <si>
    <t>10.5</t>
  </si>
  <si>
    <t>Description (no. refers to budget item)</t>
  </si>
  <si>
    <t>11.1 Special transportation</t>
  </si>
  <si>
    <r>
      <t xml:space="preserve">This is budget </t>
    </r>
    <r>
      <rPr>
        <u/>
        <sz val="24"/>
        <rFont val="Arial"/>
        <family val="2"/>
      </rPr>
      <t>format B</t>
    </r>
    <r>
      <rPr>
        <sz val="24"/>
        <rFont val="Arial"/>
        <family val="2"/>
      </rPr>
      <t xml:space="preserve"> - used in relation to:
</t>
    </r>
    <r>
      <rPr>
        <b/>
        <sz val="24"/>
        <rFont val="Arial"/>
        <family val="2"/>
      </rPr>
      <t>B1: Smaller Development Project
B2: Medium Sized Development Project
B3: Large Sized Development Project 
B4: Co-funded Project</t>
    </r>
  </si>
  <si>
    <t xml:space="preserve">Objective 1: </t>
  </si>
  <si>
    <t xml:space="preserve">Objective 2: </t>
  </si>
  <si>
    <t>etc</t>
  </si>
  <si>
    <t xml:space="preserve">Objective 3: </t>
  </si>
  <si>
    <t>Cross-cutting activities</t>
  </si>
  <si>
    <t>2.</t>
  </si>
  <si>
    <t>2.1</t>
  </si>
  <si>
    <t>2.2</t>
  </si>
  <si>
    <t>2.3</t>
  </si>
  <si>
    <t>2.4</t>
  </si>
  <si>
    <t>1.3.3</t>
  </si>
  <si>
    <t>1.4.1</t>
  </si>
  <si>
    <t>1.4.2</t>
  </si>
  <si>
    <t>1.4.3</t>
  </si>
  <si>
    <t>3.</t>
  </si>
  <si>
    <t>3.1</t>
  </si>
  <si>
    <t>3.2</t>
  </si>
  <si>
    <t>3.3</t>
  </si>
  <si>
    <t>3.4</t>
  </si>
  <si>
    <t>4.</t>
  </si>
  <si>
    <t>Salary project coordinator (xx %)</t>
  </si>
  <si>
    <t>Salary accountant (xx %)</t>
  </si>
  <si>
    <t>Salary M&amp;E staff (xx %)</t>
  </si>
  <si>
    <t>Salary Director (xx %)</t>
  </si>
  <si>
    <t>Staff in partner country employed by Danish organisation</t>
  </si>
  <si>
    <t>4.1</t>
  </si>
  <si>
    <t>4.2</t>
  </si>
  <si>
    <t>4.3</t>
  </si>
  <si>
    <t>Salary for xx</t>
  </si>
  <si>
    <t>5.</t>
  </si>
  <si>
    <t>Rent (indicate % of total rent)</t>
  </si>
  <si>
    <t>Transport</t>
  </si>
  <si>
    <t>6.</t>
  </si>
  <si>
    <t>5.1</t>
  </si>
  <si>
    <t>5.2</t>
  </si>
  <si>
    <t>5.3</t>
  </si>
  <si>
    <t>6.1</t>
  </si>
  <si>
    <t>6.2</t>
  </si>
  <si>
    <t>6.3</t>
  </si>
  <si>
    <t xml:space="preserve">Accomodation expenses </t>
  </si>
  <si>
    <t>Danish man-hours (if any transferred from sheet 3)</t>
  </si>
  <si>
    <t>Divided into the following half-yearly disbursements</t>
  </si>
  <si>
    <t>Year 20xx</t>
  </si>
  <si>
    <t xml:space="preserve"> - first half</t>
  </si>
  <si>
    <t xml:space="preserve"> - second half</t>
  </si>
  <si>
    <t>Disbursments in total</t>
  </si>
  <si>
    <t>* indicate the project's contribution in % of total salary</t>
  </si>
  <si>
    <t>7.</t>
  </si>
  <si>
    <t>7.1</t>
  </si>
  <si>
    <t>7.2</t>
  </si>
  <si>
    <t>7.3</t>
  </si>
  <si>
    <t>7.5</t>
  </si>
  <si>
    <t xml:space="preserve">Total project expenses </t>
  </si>
  <si>
    <t xml:space="preserve">9. </t>
  </si>
  <si>
    <t xml:space="preserve">10. </t>
  </si>
  <si>
    <t>10.1</t>
  </si>
  <si>
    <t>Materials for printing</t>
  </si>
  <si>
    <t>10.2</t>
  </si>
  <si>
    <t>Editing film material</t>
  </si>
  <si>
    <t xml:space="preserve">Please fill this form if the budget contains salary or allowences to employees or volunteers from the Danish member organisation involved in project implementation </t>
  </si>
  <si>
    <r>
      <t xml:space="preserve">Hours in Denmark </t>
    </r>
    <r>
      <rPr>
        <sz val="10"/>
        <rFont val="Arial"/>
        <family val="2"/>
      </rPr>
      <t>(max 7,5 hours in one day)</t>
    </r>
  </si>
  <si>
    <t>Budget format B - 2. Financing Plan</t>
  </si>
  <si>
    <t>Total amount applied for from The Disability Fund:</t>
  </si>
  <si>
    <t>[Insert project name]</t>
  </si>
  <si>
    <t>Contribution to auditing in Denmark</t>
  </si>
  <si>
    <r>
      <t xml:space="preserve">Please note that there are </t>
    </r>
    <r>
      <rPr>
        <u/>
        <sz val="13"/>
        <rFont val="Arial"/>
        <family val="2"/>
      </rPr>
      <t>3 different</t>
    </r>
    <r>
      <rPr>
        <sz val="13"/>
        <rFont val="Arial"/>
        <family val="2"/>
      </rPr>
      <t xml:space="preserve"> spread sheets in this budget format to take into consideration when designing your budget.
When filling in the format, all budget items listed must be numbered in accordance with the budget lines indicated. 
Please add additional sub-budget lines where necessary.</t>
    </r>
  </si>
  <si>
    <t>Local audit</t>
  </si>
  <si>
    <t>Per diem</t>
  </si>
  <si>
    <t xml:space="preserve">Per diem </t>
  </si>
  <si>
    <t>Disability compensation (transfered from sheet 4)</t>
  </si>
  <si>
    <r>
      <t>Danish man-hours</t>
    </r>
    <r>
      <rPr>
        <sz val="10"/>
        <color theme="1"/>
        <rFont val="Arial"/>
        <family val="2"/>
      </rPr>
      <t>, (if any, transferred from sheet 3</t>
    </r>
    <r>
      <rPr>
        <sz val="10"/>
        <rFont val="Arial"/>
        <family val="2"/>
      </rPr>
      <t>)</t>
    </r>
  </si>
  <si>
    <r>
      <t xml:space="preserve">Budget format B - </t>
    </r>
    <r>
      <rPr>
        <b/>
        <i/>
        <sz val="18"/>
        <color theme="0"/>
        <rFont val="Arial"/>
        <family val="2"/>
      </rPr>
      <t xml:space="preserve">3. Disability compensation 
</t>
    </r>
    <r>
      <rPr>
        <b/>
        <i/>
        <sz val="13"/>
        <color theme="0"/>
        <rFont val="Arial"/>
        <family val="2"/>
      </rPr>
      <t>to Danish employees and volunteers</t>
    </r>
  </si>
  <si>
    <t xml:space="preserve">Hours - abroad </t>
  </si>
  <si>
    <r>
      <t xml:space="preserve">Budget format B - </t>
    </r>
    <r>
      <rPr>
        <b/>
        <i/>
        <sz val="18"/>
        <color theme="0"/>
        <rFont val="Arial"/>
        <family val="2"/>
      </rPr>
      <t>3. Danish Man-hours</t>
    </r>
  </si>
  <si>
    <r>
      <t xml:space="preserve">Budget format B - </t>
    </r>
    <r>
      <rPr>
        <b/>
        <i/>
        <sz val="18"/>
        <color theme="0"/>
        <rFont val="Arial"/>
        <family val="2"/>
      </rPr>
      <t>1. budget and budget notes</t>
    </r>
  </si>
  <si>
    <t>Cost Category</t>
  </si>
  <si>
    <t>A2</t>
  </si>
  <si>
    <t>A1</t>
  </si>
  <si>
    <t>A3</t>
  </si>
  <si>
    <t>N/A</t>
  </si>
  <si>
    <t>A6</t>
  </si>
  <si>
    <t>A5</t>
  </si>
  <si>
    <t>A7</t>
  </si>
  <si>
    <t>B1</t>
  </si>
  <si>
    <t>Budget Disability Funds</t>
  </si>
  <si>
    <t>A4</t>
  </si>
  <si>
    <t>Direct cost activities</t>
  </si>
  <si>
    <t>Implementation through local partners</t>
  </si>
  <si>
    <t>Allocated programme support costs</t>
  </si>
  <si>
    <t>Information, PRI</t>
  </si>
  <si>
    <t>Unallocated, Disability compensation costs</t>
  </si>
  <si>
    <t>Audit</t>
  </si>
  <si>
    <t>Administration fee</t>
  </si>
  <si>
    <t>Cost Category Summary</t>
  </si>
  <si>
    <t>Disability compensation</t>
  </si>
  <si>
    <t>Main budget items</t>
  </si>
  <si>
    <t>A1-2-3</t>
  </si>
  <si>
    <t>8.</t>
  </si>
  <si>
    <t>8.1</t>
  </si>
  <si>
    <t>8.2</t>
  </si>
  <si>
    <t>Total amount for Danish man-hours</t>
  </si>
  <si>
    <t>Information work in Denmark, budget line 10
NB! max 2% of total project expenses</t>
  </si>
  <si>
    <t>Direct support costs</t>
  </si>
  <si>
    <t>Fair share of organisational costs</t>
  </si>
  <si>
    <t>Information, Denmark (max 2% of Total project expenses)</t>
  </si>
  <si>
    <t>Budget margin (min 6 %, max 10 % of Total project expenses)</t>
  </si>
  <si>
    <t>B</t>
  </si>
  <si>
    <t>Information work in Denmark (max 2% of Total project expenses)</t>
  </si>
  <si>
    <r>
      <rPr>
        <b/>
        <sz val="18"/>
        <color theme="0"/>
        <rFont val="Arial"/>
        <family val="2"/>
      </rPr>
      <t>Budget Summary</t>
    </r>
    <r>
      <rPr>
        <sz val="18"/>
        <color theme="0"/>
        <rFont val="Arial"/>
        <family val="2"/>
      </rPr>
      <t xml:space="preserve">
</t>
    </r>
    <r>
      <rPr>
        <sz val="10"/>
        <color theme="0"/>
        <rFont val="Arial"/>
        <family val="2"/>
      </rPr>
      <t>automatically updated</t>
    </r>
  </si>
  <si>
    <t>Total, DKK</t>
  </si>
  <si>
    <t>1.1.1.</t>
  </si>
  <si>
    <t>All budget items must be numbered. Insert more rows if necessary.</t>
  </si>
  <si>
    <t>Budgeted expenses may be calculated below. It is recommended to fill in the form, where relevant, and enter the total on tab 1. Budget.</t>
  </si>
  <si>
    <t>Line No.</t>
  </si>
  <si>
    <t>Descriptions / Notes / Assumptions</t>
  </si>
  <si>
    <t>Unit</t>
  </si>
  <si>
    <t># of units</t>
  </si>
  <si>
    <t>Frequency</t>
  </si>
  <si>
    <t>Local currency / DKK =</t>
  </si>
  <si>
    <t>RoE</t>
  </si>
  <si>
    <t>Price per unit, DKK*</t>
  </si>
  <si>
    <t>*</t>
  </si>
  <si>
    <t>Fees to 2 consultants for 1 day</t>
  </si>
  <si>
    <t>Fee</t>
  </si>
  <si>
    <t>1.1.</t>
  </si>
  <si>
    <t>Activity 1.1., specification</t>
  </si>
  <si>
    <t>Activity 1.3., specification</t>
  </si>
  <si>
    <t>1.3.</t>
  </si>
  <si>
    <t>1.3.4</t>
  </si>
  <si>
    <t>1.3.5</t>
  </si>
  <si>
    <t>1.3.6</t>
  </si>
  <si>
    <t>Office supply for 48 persons</t>
  </si>
  <si>
    <t>Accommodation for 48 CSO rep. for 21 days</t>
  </si>
  <si>
    <t>Catering for 48 people for 21 days</t>
  </si>
  <si>
    <t>Technical fee for 1 consultant for 21 days</t>
  </si>
  <si>
    <t>Nights</t>
  </si>
  <si>
    <t>Catering</t>
  </si>
  <si>
    <t>Travel exp</t>
  </si>
  <si>
    <t>Office Supply</t>
  </si>
  <si>
    <t>Rate of Exchange =</t>
  </si>
  <si>
    <t>Price per unit, Local currency *</t>
  </si>
  <si>
    <t>If the amount is budgeted in DKK, the DKK amount is overwritten and the amount in local currency is removed.</t>
  </si>
  <si>
    <t>Participation in evaluation as resource person, budget line 5</t>
  </si>
  <si>
    <t>= sum</t>
  </si>
  <si>
    <t>Total Danish Man-hours</t>
  </si>
  <si>
    <t>South Partner Activities - total</t>
  </si>
  <si>
    <t>South Partner Investments - total</t>
  </si>
  <si>
    <t>South Partner Project staff employed by partner organisation*</t>
  </si>
  <si>
    <t>South Partner administration - total (inc. % supported by project)</t>
  </si>
  <si>
    <t xml:space="preserve">Danish contribution to Project activities &amp; Danish monitorering </t>
  </si>
  <si>
    <t>Project support (Danish organisation)</t>
  </si>
  <si>
    <r>
      <rPr>
        <b/>
        <sz val="13"/>
        <rFont val="Arial"/>
        <family val="2"/>
      </rPr>
      <t>NB!</t>
    </r>
    <r>
      <rPr>
        <sz val="13"/>
        <rFont val="Arial"/>
        <family val="2"/>
      </rPr>
      <t xml:space="preserve"> It is important that you only fill in the white cells and </t>
    </r>
    <r>
      <rPr>
        <b/>
        <sz val="13"/>
        <rFont val="Arial"/>
        <family val="2"/>
      </rPr>
      <t xml:space="preserve">not the colored cells </t>
    </r>
    <r>
      <rPr>
        <sz val="13"/>
        <rFont val="Arial"/>
        <family val="2"/>
      </rPr>
      <t>as they contain formulars. If you add additional rows, please make sure you copy the fomulars from a similar row (TIP: drag formation from one cell to another using the plus in the corner of the cell.)</t>
    </r>
  </si>
  <si>
    <t>Danish man-hours, activities (if any transferred from sheet 3)</t>
  </si>
  <si>
    <t>Danish man-hours, monitoring (if any transferred from sheet 3)</t>
  </si>
  <si>
    <t>7.6</t>
  </si>
  <si>
    <t>Activity  (please refer to budget sub line)</t>
  </si>
  <si>
    <t>Evaluation</t>
  </si>
  <si>
    <t>Project Activities, budget line 7 (1)</t>
  </si>
  <si>
    <t>Monitoring, budget line 7 (2)</t>
  </si>
  <si>
    <t>South Partner Project staff employed by partner organisation</t>
  </si>
  <si>
    <t>6.4</t>
  </si>
  <si>
    <t>5.5</t>
  </si>
  <si>
    <t>**South partners expenditures related to evaluation is placed in budgetline 1-4</t>
  </si>
  <si>
    <t xml:space="preserve">Evaluation** </t>
  </si>
  <si>
    <t xml:space="preserve">Please briefly explain what kind of assistance the disability compensation will cover, who will receive the support and which budget line(s) the compensation is linked to. 
Please also state whether the person receiving the assistance is employed by your organisation(s) or a volunteer. </t>
  </si>
  <si>
    <t>Fill out if employee</t>
  </si>
  <si>
    <t>Has disability compensation been applied for elsewhere (e.g. at the municipality, another public authority or another fund) but rejected? If so, please elaborate.</t>
  </si>
  <si>
    <t>If you are applying for salary as part of the disability compensation, please explain how you have set the hourly salary rate (e.g. link to relevant web page, relevant documents as annexes, etc.)</t>
  </si>
  <si>
    <t xml:space="preserve">Are you planning to apply for disability compensation e.g. from your municipality, another public authority, or another fund? 
If so, what should it cover.
If not, please briefly explain why. </t>
  </si>
  <si>
    <r>
      <t xml:space="preserve">Has </t>
    </r>
    <r>
      <rPr>
        <sz val="11"/>
        <color theme="1"/>
        <rFont val="Arial"/>
        <family val="2"/>
      </rPr>
      <t>additional</t>
    </r>
    <r>
      <rPr>
        <sz val="11"/>
        <color rgb="FFFF0000"/>
        <rFont val="Arial"/>
        <family val="2"/>
      </rPr>
      <t xml:space="preserve"> </t>
    </r>
    <r>
      <rPr>
        <sz val="11"/>
        <color rgb="FF000000"/>
        <rFont val="Arial"/>
        <family val="2"/>
      </rPr>
      <t>disability compensation been applied for / granted elsewhere, e.g. at the municipality, another public authority, or another fund? If so, what is it covering.</t>
    </r>
  </si>
  <si>
    <r>
      <t xml:space="preserve">I.e. the compensation will cover the costs of a helper who will support the OPD-vice president during her visit (as explained on page xx of application). The vice-president is blind and requires visual interpretation during meetings, as well as support during travel etc.... The compensation is linked to budget lines 1.3 and 6. 
</t>
    </r>
    <r>
      <rPr>
        <b/>
        <i/>
        <sz val="11"/>
        <rFont val="Arial"/>
        <family val="2"/>
      </rPr>
      <t xml:space="preserve">Employee or volunteer? </t>
    </r>
  </si>
  <si>
    <t>8.5</t>
  </si>
  <si>
    <t>Cross cutting Project support (Danish organisation) (budget line 8)</t>
  </si>
  <si>
    <t>Title / function</t>
  </si>
  <si>
    <t>Activity (please specify)</t>
  </si>
  <si>
    <t>Travel expenses to XXX (24 people x 3 trips)</t>
  </si>
  <si>
    <t>Travel expenses to YYY (24 people x 3 trips)</t>
  </si>
  <si>
    <t>Optional format, to be removed if not in use</t>
  </si>
  <si>
    <t>Optional Budget notes og calculations</t>
  </si>
  <si>
    <r>
      <t xml:space="preserve">Budget format B - </t>
    </r>
    <r>
      <rPr>
        <b/>
        <i/>
        <sz val="18"/>
        <color theme="0"/>
        <rFont val="Arial"/>
        <family val="2"/>
      </rPr>
      <t>guidance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</si>
</sst>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7" x14ac:knownFonts="1">
    <font>
      <sz val="10"/>
      <name val="Arial"/>
    </font>
    <font>
      <sz val="10"/>
      <name val="Arial"/>
      <family val="2"/>
    </font>
    <font>
      <b/>
      <sz val="10"/>
      <name val="Arial"/>
      <family val="2"/>
    </font>
    <font>
      <b/>
      <sz val="13"/>
      <name val="Arial"/>
      <family val="2"/>
    </font>
    <font>
      <sz val="13"/>
      <name val="Arial"/>
      <family val="2"/>
    </font>
    <font>
      <sz val="8"/>
      <name val="Arial"/>
      <family val="2"/>
    </font>
    <font>
      <b/>
      <sz val="11"/>
      <name val="Arial"/>
      <family val="2"/>
    </font>
    <font>
      <sz val="11"/>
      <name val="Arial"/>
      <family val="2"/>
    </font>
    <font>
      <sz val="24"/>
      <name val="Arial"/>
      <family val="2"/>
    </font>
    <font>
      <b/>
      <sz val="24"/>
      <name val="Arial"/>
      <family val="2"/>
    </font>
    <font>
      <u/>
      <sz val="13"/>
      <name val="Arial"/>
      <family val="2"/>
    </font>
    <font>
      <sz val="10"/>
      <color theme="0" tint="-4.9989318521683403E-2"/>
      <name val="Arial"/>
      <family val="2"/>
    </font>
    <font>
      <u/>
      <sz val="24"/>
      <name val="Arial"/>
      <family val="2"/>
    </font>
    <font>
      <b/>
      <sz val="8"/>
      <color rgb="FFFF0000"/>
      <name val="Arial"/>
      <family val="2"/>
    </font>
    <font>
      <sz val="10"/>
      <color rgb="FFFF0000"/>
      <name val="Arial"/>
      <family val="2"/>
    </font>
    <font>
      <b/>
      <sz val="13"/>
      <color rgb="FFFF0000"/>
      <name val="Arial"/>
      <family val="2"/>
    </font>
    <font>
      <b/>
      <sz val="8"/>
      <color indexed="81"/>
      <name val="Tahoma"/>
      <family val="2"/>
    </font>
    <font>
      <sz val="8"/>
      <color indexed="81"/>
      <name val="Tahoma"/>
      <family val="2"/>
    </font>
    <font>
      <sz val="12"/>
      <name val="Arial"/>
      <family val="2"/>
    </font>
    <font>
      <sz val="11"/>
      <color rgb="FFFF0000"/>
      <name val="Arial"/>
      <family val="2"/>
    </font>
    <font>
      <sz val="10"/>
      <color theme="1"/>
      <name val="Arial"/>
      <family val="2"/>
    </font>
    <font>
      <b/>
      <sz val="18"/>
      <color theme="0"/>
      <name val="Arial"/>
      <family val="2"/>
    </font>
    <font>
      <b/>
      <i/>
      <sz val="18"/>
      <color theme="0"/>
      <name val="Arial"/>
      <family val="2"/>
    </font>
    <font>
      <b/>
      <i/>
      <sz val="13"/>
      <color theme="0"/>
      <name val="Arial"/>
      <family val="2"/>
    </font>
    <font>
      <b/>
      <sz val="10"/>
      <color theme="0"/>
      <name val="Arial"/>
      <family val="2"/>
    </font>
    <font>
      <sz val="10"/>
      <color theme="0"/>
      <name val="Arial"/>
      <family val="2"/>
    </font>
    <font>
      <sz val="11"/>
      <color theme="0"/>
      <name val="Arial"/>
      <family val="2"/>
    </font>
    <font>
      <b/>
      <sz val="13"/>
      <color theme="0"/>
      <name val="Arial"/>
      <family val="2"/>
    </font>
    <font>
      <sz val="10"/>
      <name val="Arial"/>
      <family val="2"/>
    </font>
    <font>
      <sz val="18"/>
      <color theme="0"/>
      <name val="Arial"/>
      <family val="2"/>
    </font>
    <font>
      <sz val="11"/>
      <color rgb="FF000000"/>
      <name val="Arial"/>
      <family val="2"/>
    </font>
    <font>
      <sz val="11"/>
      <color theme="1"/>
      <name val="Arial"/>
      <family val="2"/>
    </font>
    <font>
      <i/>
      <sz val="11"/>
      <name val="Arial"/>
      <family val="2"/>
    </font>
    <font>
      <b/>
      <i/>
      <sz val="11"/>
      <name val="Arial"/>
      <family val="2"/>
    </font>
    <font>
      <b/>
      <sz val="18"/>
      <name val="Arial"/>
      <family val="2"/>
    </font>
    <font>
      <b/>
      <sz val="12"/>
      <name val="Arial"/>
      <family val="2"/>
    </font>
    <font>
      <i/>
      <sz val="10"/>
      <name val="Arial"/>
      <family val="2"/>
    </font>
  </fonts>
  <fills count="14">
    <fill>
      <patternFill patternType="none"/>
    </fill>
    <fill>
      <patternFill patternType="gray125"/>
    </fill>
    <fill>
      <patternFill patternType="solid">
        <fgColor theme="0"/>
        <bgColor indexed="64"/>
      </patternFill>
    </fill>
    <fill>
      <patternFill patternType="solid">
        <fgColor rgb="FF193764"/>
        <bgColor indexed="64"/>
      </patternFill>
    </fill>
    <fill>
      <patternFill patternType="solid">
        <fgColor rgb="FFF1F1F1"/>
        <bgColor indexed="64"/>
      </patternFill>
    </fill>
    <fill>
      <patternFill patternType="solid">
        <fgColor rgb="FFFFF550"/>
        <bgColor indexed="64"/>
      </patternFill>
    </fill>
    <fill>
      <patternFill patternType="solid">
        <fgColor rgb="FFAAAAAA"/>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00"/>
        <bgColor indexed="64"/>
      </patternFill>
    </fill>
  </fills>
  <borders count="70">
    <border>
      <left/>
      <right/>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bottom style="thin">
        <color auto="1"/>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cellStyleXfs>
  <cellXfs count="325">
    <xf numFmtId="0" fontId="0" fillId="0" borderId="0" xfId="0"/>
    <xf numFmtId="0" fontId="1" fillId="0" borderId="6" xfId="0" applyFont="1" applyFill="1" applyBorder="1" applyAlignment="1" applyProtection="1">
      <alignment horizontal="left" indent="1"/>
      <protection locked="0"/>
    </xf>
    <xf numFmtId="0" fontId="1" fillId="0" borderId="6" xfId="0" applyFont="1" applyFill="1" applyBorder="1" applyAlignment="1" applyProtection="1">
      <alignment horizontal="left"/>
      <protection locked="0"/>
    </xf>
    <xf numFmtId="0" fontId="1" fillId="0" borderId="13" xfId="0" applyFont="1" applyFill="1" applyBorder="1" applyAlignment="1" applyProtection="1">
      <alignment horizontal="left" indent="1"/>
      <protection locked="0"/>
    </xf>
    <xf numFmtId="0" fontId="2" fillId="0" borderId="14" xfId="0" applyFont="1" applyFill="1" applyBorder="1" applyAlignment="1" applyProtection="1">
      <alignment horizontal="left"/>
      <protection locked="0"/>
    </xf>
    <xf numFmtId="0" fontId="2" fillId="0" borderId="15" xfId="0" applyFont="1" applyFill="1" applyBorder="1" applyProtection="1">
      <protection locked="0"/>
    </xf>
    <xf numFmtId="0" fontId="2" fillId="0" borderId="0" xfId="0" applyFont="1" applyProtection="1">
      <protection locked="0"/>
    </xf>
    <xf numFmtId="0" fontId="14" fillId="0" borderId="0" xfId="0" applyFont="1" applyProtection="1"/>
    <xf numFmtId="0" fontId="14" fillId="0" borderId="0" xfId="0" applyFont="1" applyFill="1" applyProtection="1"/>
    <xf numFmtId="0" fontId="15" fillId="0" borderId="0" xfId="0" applyFont="1" applyBorder="1" applyAlignment="1" applyProtection="1">
      <alignment horizontal="right" vertical="top" wrapText="1"/>
    </xf>
    <xf numFmtId="165" fontId="11" fillId="0" borderId="0" xfId="0" applyNumberFormat="1" applyFont="1" applyFill="1" applyProtection="1"/>
    <xf numFmtId="0" fontId="5" fillId="0" borderId="0" xfId="0" applyFont="1" applyFill="1" applyProtection="1"/>
    <xf numFmtId="0" fontId="13" fillId="0" borderId="0" xfId="0" applyFont="1" applyFill="1" applyProtection="1"/>
    <xf numFmtId="0" fontId="1" fillId="0" borderId="7" xfId="0" applyFont="1" applyFill="1" applyBorder="1" applyAlignment="1" applyProtection="1">
      <alignment horizontal="left" indent="1"/>
      <protection locked="0"/>
    </xf>
    <xf numFmtId="0" fontId="1" fillId="0" borderId="30" xfId="0" applyFont="1" applyFill="1" applyBorder="1" applyAlignment="1" applyProtection="1">
      <alignment horizontal="left" indent="1"/>
      <protection locked="0"/>
    </xf>
    <xf numFmtId="0" fontId="2" fillId="0" borderId="13" xfId="0" applyFont="1" applyFill="1" applyBorder="1" applyProtection="1">
      <protection locked="0"/>
    </xf>
    <xf numFmtId="0" fontId="1" fillId="0" borderId="13" xfId="0" applyFont="1" applyFill="1" applyBorder="1" applyProtection="1">
      <protection locked="0"/>
    </xf>
    <xf numFmtId="0" fontId="1" fillId="0" borderId="6" xfId="0" applyFont="1" applyBorder="1" applyAlignment="1" applyProtection="1">
      <alignment wrapText="1"/>
      <protection locked="0"/>
    </xf>
    <xf numFmtId="0" fontId="1" fillId="0" borderId="0" xfId="0" applyFont="1"/>
    <xf numFmtId="0" fontId="18" fillId="0" borderId="0" xfId="0" applyFont="1" applyBorder="1"/>
    <xf numFmtId="165" fontId="1" fillId="0" borderId="6" xfId="1" applyNumberFormat="1" applyFont="1" applyFill="1" applyBorder="1" applyProtection="1"/>
    <xf numFmtId="165" fontId="1" fillId="0" borderId="3" xfId="1" applyNumberFormat="1" applyFont="1" applyFill="1" applyBorder="1" applyProtection="1"/>
    <xf numFmtId="165" fontId="1" fillId="2" borderId="15" xfId="1" applyNumberFormat="1" applyFont="1" applyFill="1" applyBorder="1" applyProtection="1"/>
    <xf numFmtId="0" fontId="1" fillId="0" borderId="7" xfId="0" applyFont="1" applyFill="1" applyBorder="1" applyAlignment="1" applyProtection="1">
      <alignment horizontal="left"/>
    </xf>
    <xf numFmtId="0" fontId="1" fillId="0" borderId="30" xfId="0" applyFont="1" applyFill="1" applyBorder="1" applyAlignment="1" applyProtection="1">
      <alignment horizontal="left"/>
    </xf>
    <xf numFmtId="0" fontId="14" fillId="0" borderId="0" xfId="0" applyFont="1" applyBorder="1" applyProtection="1"/>
    <xf numFmtId="0" fontId="19" fillId="0" borderId="0" xfId="0" applyFont="1" applyBorder="1"/>
    <xf numFmtId="165" fontId="2" fillId="2" borderId="15" xfId="1" applyNumberFormat="1" applyFont="1" applyFill="1" applyBorder="1" applyProtection="1"/>
    <xf numFmtId="165" fontId="2" fillId="0" borderId="15" xfId="1" applyNumberFormat="1" applyFont="1" applyFill="1" applyBorder="1" applyProtection="1"/>
    <xf numFmtId="0" fontId="1" fillId="0" borderId="4" xfId="0" applyFont="1" applyFill="1" applyBorder="1" applyAlignment="1" applyProtection="1">
      <alignment horizontal="left"/>
    </xf>
    <xf numFmtId="165" fontId="1" fillId="0" borderId="13" xfId="1" applyNumberFormat="1" applyFont="1" applyFill="1" applyBorder="1" applyProtection="1"/>
    <xf numFmtId="0" fontId="7" fillId="0" borderId="0" xfId="0" applyFont="1" applyBorder="1"/>
    <xf numFmtId="0" fontId="7" fillId="0" borderId="24" xfId="0" applyFont="1" applyBorder="1"/>
    <xf numFmtId="0" fontId="7" fillId="0" borderId="36" xfId="0" applyFont="1" applyBorder="1"/>
    <xf numFmtId="165" fontId="1" fillId="2" borderId="6" xfId="1" applyNumberFormat="1" applyFont="1" applyFill="1" applyBorder="1" applyProtection="1"/>
    <xf numFmtId="3" fontId="7" fillId="0" borderId="22" xfId="0" applyNumberFormat="1" applyFont="1" applyBorder="1"/>
    <xf numFmtId="3" fontId="7" fillId="0" borderId="23" xfId="0" applyNumberFormat="1" applyFont="1" applyBorder="1"/>
    <xf numFmtId="0" fontId="1" fillId="0" borderId="48" xfId="0" applyFont="1" applyFill="1" applyBorder="1" applyAlignment="1" applyProtection="1">
      <alignment horizontal="left"/>
      <protection locked="0"/>
    </xf>
    <xf numFmtId="0" fontId="1" fillId="0" borderId="8" xfId="0" applyFont="1" applyFill="1" applyBorder="1" applyAlignment="1" applyProtection="1">
      <alignment horizontal="left"/>
      <protection locked="0"/>
    </xf>
    <xf numFmtId="0" fontId="1" fillId="0" borderId="51" xfId="0" applyFont="1" applyFill="1" applyBorder="1" applyAlignment="1" applyProtection="1">
      <alignment horizontal="left"/>
      <protection locked="0"/>
    </xf>
    <xf numFmtId="0" fontId="1" fillId="0" borderId="48" xfId="0" applyFont="1" applyBorder="1" applyProtection="1">
      <protection locked="0"/>
    </xf>
    <xf numFmtId="0" fontId="1" fillId="0" borderId="8" xfId="0" applyFont="1" applyBorder="1" applyProtection="1">
      <protection locked="0"/>
    </xf>
    <xf numFmtId="0" fontId="1" fillId="0" borderId="48" xfId="0" applyFont="1" applyFill="1" applyBorder="1" applyAlignment="1" applyProtection="1">
      <alignment horizontal="left"/>
    </xf>
    <xf numFmtId="0" fontId="1" fillId="0" borderId="8" xfId="0" applyFont="1" applyFill="1" applyBorder="1" applyAlignment="1" applyProtection="1">
      <alignment horizontal="left"/>
    </xf>
    <xf numFmtId="0" fontId="1" fillId="0" borderId="51" xfId="0" applyFont="1" applyFill="1" applyBorder="1" applyAlignment="1" applyProtection="1">
      <alignment horizontal="left"/>
    </xf>
    <xf numFmtId="0" fontId="6" fillId="0" borderId="24" xfId="0" applyFont="1" applyBorder="1" applyAlignment="1" applyProtection="1">
      <protection locked="0"/>
    </xf>
    <xf numFmtId="0" fontId="2" fillId="0" borderId="0" xfId="0" applyFont="1" applyAlignment="1">
      <alignment vertical="center"/>
    </xf>
    <xf numFmtId="3" fontId="1" fillId="0" borderId="0" xfId="0" applyNumberFormat="1" applyFont="1"/>
    <xf numFmtId="3" fontId="7" fillId="0" borderId="0" xfId="0" applyNumberFormat="1" applyFont="1" applyBorder="1"/>
    <xf numFmtId="3" fontId="18" fillId="0" borderId="0" xfId="0" applyNumberFormat="1" applyFont="1" applyBorder="1"/>
    <xf numFmtId="0" fontId="7" fillId="0" borderId="12" xfId="0" applyFont="1" applyBorder="1"/>
    <xf numFmtId="4" fontId="7" fillId="0" borderId="12" xfId="0" applyNumberFormat="1" applyFont="1" applyBorder="1"/>
    <xf numFmtId="0" fontId="7" fillId="0" borderId="31" xfId="0" applyFont="1" applyBorder="1"/>
    <xf numFmtId="0" fontId="7" fillId="0" borderId="61" xfId="0" applyFont="1" applyBorder="1"/>
    <xf numFmtId="3" fontId="7" fillId="0" borderId="57" xfId="0" applyNumberFormat="1" applyFont="1" applyBorder="1"/>
    <xf numFmtId="4" fontId="7" fillId="0" borderId="61" xfId="0" applyNumberFormat="1" applyFont="1" applyBorder="1"/>
    <xf numFmtId="0" fontId="7" fillId="0" borderId="52" xfId="0" applyFont="1" applyBorder="1"/>
    <xf numFmtId="0" fontId="6" fillId="4" borderId="61" xfId="0" applyFont="1" applyFill="1" applyBorder="1" applyAlignment="1">
      <alignment horizontal="left" vertical="center" wrapText="1"/>
    </xf>
    <xf numFmtId="0" fontId="6" fillId="4" borderId="12" xfId="0" applyFont="1" applyFill="1" applyBorder="1" applyAlignment="1">
      <alignment horizontal="left" vertical="center" wrapText="1"/>
    </xf>
    <xf numFmtId="3" fontId="6" fillId="4" borderId="57" xfId="0" applyNumberFormat="1" applyFont="1" applyFill="1" applyBorder="1" applyAlignment="1">
      <alignment horizontal="center" vertical="center" wrapText="1"/>
    </xf>
    <xf numFmtId="0" fontId="24" fillId="3" borderId="17" xfId="0" applyFont="1" applyFill="1" applyBorder="1"/>
    <xf numFmtId="0" fontId="24" fillId="3" borderId="18" xfId="0" applyFont="1" applyFill="1" applyBorder="1"/>
    <xf numFmtId="0" fontId="25" fillId="3" borderId="18" xfId="0" applyFont="1" applyFill="1" applyBorder="1"/>
    <xf numFmtId="3" fontId="25" fillId="3" borderId="18" xfId="0" applyNumberFormat="1" applyFont="1" applyFill="1" applyBorder="1"/>
    <xf numFmtId="3" fontId="25" fillId="3" borderId="19" xfId="0" applyNumberFormat="1" applyFont="1" applyFill="1" applyBorder="1"/>
    <xf numFmtId="0" fontId="25" fillId="3" borderId="18" xfId="0" applyFont="1" applyFill="1" applyBorder="1" applyAlignment="1">
      <alignment wrapText="1"/>
    </xf>
    <xf numFmtId="3" fontId="25" fillId="3" borderId="18" xfId="0" applyNumberFormat="1" applyFont="1" applyFill="1" applyBorder="1" applyAlignment="1">
      <alignment wrapText="1"/>
    </xf>
    <xf numFmtId="3" fontId="25" fillId="3" borderId="19" xfId="0" applyNumberFormat="1" applyFont="1" applyFill="1" applyBorder="1" applyAlignment="1">
      <alignment wrapText="1"/>
    </xf>
    <xf numFmtId="0" fontId="2" fillId="4" borderId="13" xfId="0" applyFont="1" applyFill="1" applyBorder="1" applyAlignment="1">
      <alignment wrapText="1"/>
    </xf>
    <xf numFmtId="0" fontId="2" fillId="4" borderId="13" xfId="0" applyFont="1" applyFill="1" applyBorder="1" applyAlignment="1">
      <alignment vertical="top" wrapText="1"/>
    </xf>
    <xf numFmtId="3" fontId="2" fillId="4" borderId="13" xfId="0" applyNumberFormat="1" applyFont="1" applyFill="1" applyBorder="1" applyAlignment="1">
      <alignment wrapText="1"/>
    </xf>
    <xf numFmtId="0" fontId="7" fillId="4" borderId="45" xfId="0" applyFont="1" applyFill="1" applyBorder="1"/>
    <xf numFmtId="0" fontId="7" fillId="4" borderId="46" xfId="0" applyFont="1" applyFill="1" applyBorder="1"/>
    <xf numFmtId="0" fontId="7" fillId="4" borderId="59" xfId="0" quotePrefix="1" applyFont="1" applyFill="1" applyBorder="1"/>
    <xf numFmtId="0" fontId="7" fillId="4" borderId="60" xfId="0" quotePrefix="1" applyFont="1" applyFill="1" applyBorder="1"/>
    <xf numFmtId="3" fontId="7" fillId="4" borderId="32" xfId="0" applyNumberFormat="1" applyFont="1" applyFill="1" applyBorder="1" applyProtection="1"/>
    <xf numFmtId="0" fontId="26" fillId="3" borderId="17" xfId="0" applyFont="1" applyFill="1" applyBorder="1"/>
    <xf numFmtId="0" fontId="26" fillId="3" borderId="18" xfId="0" applyFont="1" applyFill="1" applyBorder="1"/>
    <xf numFmtId="3" fontId="26" fillId="3" borderId="19" xfId="0" applyNumberFormat="1" applyFont="1" applyFill="1" applyBorder="1"/>
    <xf numFmtId="0" fontId="26" fillId="3" borderId="19" xfId="0" applyFont="1" applyFill="1" applyBorder="1"/>
    <xf numFmtId="0" fontId="21" fillId="3" borderId="18" xfId="0" applyFont="1" applyFill="1" applyBorder="1" applyAlignment="1" applyProtection="1">
      <protection locked="0"/>
    </xf>
    <xf numFmtId="3" fontId="21" fillId="3" borderId="19" xfId="0" applyNumberFormat="1" applyFont="1" applyFill="1" applyBorder="1" applyAlignment="1" applyProtection="1">
      <protection locked="0"/>
    </xf>
    <xf numFmtId="0" fontId="24" fillId="3" borderId="14" xfId="0" applyFont="1" applyFill="1" applyBorder="1" applyProtection="1">
      <protection locked="0"/>
    </xf>
    <xf numFmtId="0" fontId="24" fillId="3" borderId="15" xfId="0" applyFont="1" applyFill="1" applyBorder="1" applyProtection="1">
      <protection locked="0"/>
    </xf>
    <xf numFmtId="165" fontId="24" fillId="3" borderId="15" xfId="1" applyNumberFormat="1" applyFont="1" applyFill="1" applyBorder="1" applyProtection="1"/>
    <xf numFmtId="165" fontId="24" fillId="3" borderId="16" xfId="1" applyNumberFormat="1" applyFont="1" applyFill="1" applyBorder="1" applyProtection="1"/>
    <xf numFmtId="0" fontId="24" fillId="3" borderId="42" xfId="0" applyFont="1" applyFill="1" applyBorder="1" applyProtection="1">
      <protection locked="0"/>
    </xf>
    <xf numFmtId="0" fontId="24" fillId="3" borderId="43" xfId="0" applyFont="1" applyFill="1" applyBorder="1" applyProtection="1">
      <protection locked="0"/>
    </xf>
    <xf numFmtId="165" fontId="24" fillId="3" borderId="43" xfId="1" applyNumberFormat="1" applyFont="1" applyFill="1" applyBorder="1" applyProtection="1"/>
    <xf numFmtId="165" fontId="24" fillId="3" borderId="44" xfId="1" applyNumberFormat="1" applyFont="1" applyFill="1" applyBorder="1" applyProtection="1"/>
    <xf numFmtId="0" fontId="24" fillId="3" borderId="14" xfId="0" applyFont="1" applyFill="1" applyBorder="1" applyProtection="1"/>
    <xf numFmtId="0" fontId="24" fillId="3" borderId="33" xfId="0" applyFont="1" applyFill="1" applyBorder="1" applyProtection="1"/>
    <xf numFmtId="165" fontId="25" fillId="3" borderId="15" xfId="1" applyNumberFormat="1" applyFont="1" applyFill="1" applyBorder="1" applyProtection="1"/>
    <xf numFmtId="165" fontId="25" fillId="3" borderId="19" xfId="1" applyNumberFormat="1" applyFont="1" applyFill="1" applyBorder="1" applyProtection="1"/>
    <xf numFmtId="0" fontId="27" fillId="3" borderId="20" xfId="0" applyFont="1" applyFill="1" applyBorder="1" applyAlignment="1" applyProtection="1">
      <alignment vertical="top" wrapText="1"/>
      <protection locked="0"/>
    </xf>
    <xf numFmtId="0" fontId="25" fillId="3" borderId="10" xfId="0" applyFont="1" applyFill="1" applyBorder="1" applyProtection="1">
      <protection locked="0"/>
    </xf>
    <xf numFmtId="0" fontId="24" fillId="3" borderId="33" xfId="0" applyFont="1" applyFill="1" applyBorder="1" applyProtection="1">
      <protection locked="0"/>
    </xf>
    <xf numFmtId="165" fontId="24" fillId="3" borderId="19" xfId="1" applyNumberFormat="1" applyFont="1" applyFill="1" applyBorder="1" applyProtection="1"/>
    <xf numFmtId="165" fontId="1" fillId="4" borderId="3" xfId="1" applyNumberFormat="1" applyFont="1" applyFill="1" applyBorder="1" applyProtection="1"/>
    <xf numFmtId="165" fontId="1" fillId="4" borderId="56" xfId="1" applyNumberFormat="1" applyFont="1" applyFill="1" applyBorder="1" applyProtection="1"/>
    <xf numFmtId="165" fontId="1" fillId="4" borderId="13" xfId="1" applyNumberFormat="1" applyFont="1" applyFill="1" applyBorder="1" applyProtection="1"/>
    <xf numFmtId="165" fontId="1" fillId="4" borderId="49" xfId="1" applyNumberFormat="1" applyFont="1" applyFill="1" applyBorder="1" applyProtection="1"/>
    <xf numFmtId="165" fontId="1" fillId="4" borderId="29" xfId="1" applyNumberFormat="1" applyFont="1" applyFill="1" applyBorder="1" applyProtection="1"/>
    <xf numFmtId="165" fontId="1" fillId="4" borderId="28" xfId="1" applyNumberFormat="1" applyFont="1" applyFill="1" applyBorder="1" applyProtection="1"/>
    <xf numFmtId="165" fontId="1" fillId="4" borderId="50" xfId="1" applyNumberFormat="1" applyFont="1" applyFill="1" applyBorder="1" applyProtection="1"/>
    <xf numFmtId="165" fontId="1" fillId="4" borderId="47" xfId="1" applyNumberFormat="1" applyFont="1" applyFill="1" applyBorder="1" applyProtection="1"/>
    <xf numFmtId="165" fontId="1" fillId="4" borderId="57" xfId="1" applyNumberFormat="1" applyFont="1" applyFill="1" applyBorder="1" applyProtection="1"/>
    <xf numFmtId="0" fontId="2" fillId="4" borderId="55"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2" fillId="4" borderId="56" xfId="0" applyFont="1" applyFill="1" applyBorder="1" applyProtection="1">
      <protection locked="0"/>
    </xf>
    <xf numFmtId="0" fontId="7" fillId="6" borderId="62" xfId="0" applyFont="1" applyFill="1" applyBorder="1"/>
    <xf numFmtId="0" fontId="7" fillId="6" borderId="63" xfId="0" applyFont="1" applyFill="1" applyBorder="1"/>
    <xf numFmtId="3" fontId="7" fillId="6" borderId="16" xfId="0" applyNumberFormat="1" applyFont="1" applyFill="1" applyBorder="1"/>
    <xf numFmtId="3" fontId="2" fillId="6" borderId="3" xfId="0" applyNumberFormat="1" applyFont="1" applyFill="1" applyBorder="1" applyAlignment="1">
      <alignment horizontal="left" wrapText="1"/>
    </xf>
    <xf numFmtId="3" fontId="2" fillId="6" borderId="3" xfId="1" applyNumberFormat="1" applyFont="1" applyFill="1" applyBorder="1" applyAlignment="1">
      <alignment wrapText="1"/>
    </xf>
    <xf numFmtId="3" fontId="2" fillId="6" borderId="6" xfId="0" applyNumberFormat="1" applyFont="1" applyFill="1" applyBorder="1" applyAlignment="1">
      <alignment horizontal="left" wrapText="1"/>
    </xf>
    <xf numFmtId="3" fontId="2" fillId="6" borderId="6" xfId="1" applyNumberFormat="1" applyFont="1" applyFill="1" applyBorder="1" applyAlignment="1">
      <alignment wrapText="1"/>
    </xf>
    <xf numFmtId="0" fontId="6" fillId="6" borderId="17" xfId="0" applyFont="1" applyFill="1" applyBorder="1" applyAlignment="1">
      <alignment vertical="center"/>
    </xf>
    <xf numFmtId="0" fontId="7" fillId="6" borderId="18" xfId="0" applyFont="1" applyFill="1" applyBorder="1" applyAlignment="1">
      <alignment vertical="center"/>
    </xf>
    <xf numFmtId="0" fontId="7" fillId="6" borderId="40" xfId="0" applyFont="1" applyFill="1" applyBorder="1" applyAlignment="1">
      <alignment vertical="center"/>
    </xf>
    <xf numFmtId="3" fontId="7" fillId="6" borderId="16" xfId="0" applyNumberFormat="1" applyFont="1" applyFill="1" applyBorder="1" applyAlignment="1">
      <alignment vertical="center"/>
    </xf>
    <xf numFmtId="0" fontId="2" fillId="6" borderId="48" xfId="0" applyFont="1" applyFill="1" applyBorder="1" applyProtection="1">
      <protection locked="0"/>
    </xf>
    <xf numFmtId="0" fontId="2" fillId="6" borderId="13" xfId="0" applyFont="1" applyFill="1" applyBorder="1" applyProtection="1">
      <protection locked="0"/>
    </xf>
    <xf numFmtId="165" fontId="2" fillId="6" borderId="13" xfId="1" applyNumberFormat="1" applyFont="1" applyFill="1" applyBorder="1" applyProtection="1"/>
    <xf numFmtId="165" fontId="2" fillId="6" borderId="55" xfId="1" applyNumberFormat="1" applyFont="1" applyFill="1" applyBorder="1" applyProtection="1"/>
    <xf numFmtId="165" fontId="1" fillId="6" borderId="6" xfId="1" applyNumberFormat="1" applyFont="1" applyFill="1" applyBorder="1" applyProtection="1"/>
    <xf numFmtId="0" fontId="2" fillId="6" borderId="8" xfId="0" applyFont="1" applyFill="1" applyBorder="1" applyProtection="1">
      <protection locked="0"/>
    </xf>
    <xf numFmtId="0" fontId="2" fillId="6" borderId="6" xfId="0" applyFont="1" applyFill="1" applyBorder="1" applyProtection="1">
      <protection locked="0"/>
    </xf>
    <xf numFmtId="165" fontId="2" fillId="6" borderId="6" xfId="1" applyNumberFormat="1" applyFont="1" applyFill="1" applyBorder="1" applyProtection="1"/>
    <xf numFmtId="165" fontId="2" fillId="6" borderId="57" xfId="1" applyNumberFormat="1" applyFont="1" applyFill="1" applyBorder="1" applyProtection="1"/>
    <xf numFmtId="0" fontId="2" fillId="6" borderId="14" xfId="0" applyFont="1" applyFill="1" applyBorder="1" applyProtection="1"/>
    <xf numFmtId="0" fontId="2" fillId="6" borderId="15" xfId="0" applyFont="1" applyFill="1" applyBorder="1" applyProtection="1"/>
    <xf numFmtId="165" fontId="2" fillId="6" borderId="15" xfId="1" applyNumberFormat="1" applyFont="1" applyFill="1" applyBorder="1" applyProtection="1"/>
    <xf numFmtId="165" fontId="2" fillId="6" borderId="16" xfId="1" applyNumberFormat="1" applyFont="1" applyFill="1" applyBorder="1" applyProtection="1"/>
    <xf numFmtId="0" fontId="2" fillId="6" borderId="12" xfId="0" applyFont="1" applyFill="1" applyBorder="1" applyAlignment="1">
      <alignment horizontal="left" wrapText="1"/>
    </xf>
    <xf numFmtId="0" fontId="2" fillId="6" borderId="11" xfId="0" applyFont="1" applyFill="1" applyBorder="1" applyAlignment="1">
      <alignment horizontal="left" wrapText="1"/>
    </xf>
    <xf numFmtId="0" fontId="25" fillId="3" borderId="0" xfId="0" applyFont="1" applyFill="1" applyAlignment="1">
      <alignment horizontal="center" wrapText="1"/>
    </xf>
    <xf numFmtId="0" fontId="25" fillId="3" borderId="0" xfId="0" applyFont="1" applyFill="1" applyAlignment="1">
      <alignment wrapText="1"/>
    </xf>
    <xf numFmtId="0" fontId="5" fillId="0" borderId="0" xfId="0" applyFont="1"/>
    <xf numFmtId="0" fontId="25" fillId="3" borderId="0" xfId="0" applyFont="1" applyFill="1"/>
    <xf numFmtId="9" fontId="5" fillId="0" borderId="0" xfId="3" applyFont="1" applyAlignment="1">
      <alignment horizontal="left"/>
    </xf>
    <xf numFmtId="0" fontId="2" fillId="6" borderId="62" xfId="0" applyFont="1" applyFill="1" applyBorder="1" applyAlignment="1">
      <alignment wrapText="1"/>
    </xf>
    <xf numFmtId="0" fontId="2" fillId="6" borderId="63" xfId="0" applyFont="1" applyFill="1" applyBorder="1" applyAlignment="1">
      <alignment horizontal="left" wrapText="1"/>
    </xf>
    <xf numFmtId="0" fontId="2" fillId="6" borderId="60" xfId="0" applyFont="1" applyFill="1" applyBorder="1" applyAlignment="1">
      <alignment horizontal="left" wrapText="1"/>
    </xf>
    <xf numFmtId="0" fontId="2" fillId="6" borderId="7" xfId="0" applyFont="1" applyFill="1" applyBorder="1" applyAlignment="1"/>
    <xf numFmtId="0" fontId="1" fillId="7" borderId="0" xfId="0" applyFont="1" applyFill="1" applyAlignment="1">
      <alignment horizontal="center"/>
    </xf>
    <xf numFmtId="0" fontId="1" fillId="7" borderId="0" xfId="0" applyFont="1" applyFill="1"/>
    <xf numFmtId="0" fontId="1" fillId="7" borderId="65" xfId="0" applyFont="1" applyFill="1" applyBorder="1"/>
    <xf numFmtId="0" fontId="1" fillId="7" borderId="12" xfId="0" applyFont="1" applyFill="1" applyBorder="1" applyAlignment="1">
      <alignment horizontal="center"/>
    </xf>
    <xf numFmtId="0" fontId="29" fillId="3" borderId="0" xfId="0" applyFont="1" applyFill="1" applyAlignment="1">
      <alignment wrapText="1"/>
    </xf>
    <xf numFmtId="0" fontId="1" fillId="7" borderId="12" xfId="0" quotePrefix="1" applyFont="1" applyFill="1" applyBorder="1" applyAlignment="1">
      <alignment horizontal="center"/>
    </xf>
    <xf numFmtId="0" fontId="1" fillId="7" borderId="65" xfId="0" quotePrefix="1" applyFont="1" applyFill="1" applyBorder="1" applyAlignment="1">
      <alignment horizontal="center"/>
    </xf>
    <xf numFmtId="0" fontId="1" fillId="0" borderId="20" xfId="0" applyFont="1" applyFill="1" applyBorder="1" applyAlignment="1" applyProtection="1">
      <alignment horizontal="left"/>
      <protection locked="0"/>
    </xf>
    <xf numFmtId="0" fontId="1" fillId="0" borderId="21" xfId="0" applyFont="1" applyFill="1" applyBorder="1" applyProtection="1">
      <protection locked="0"/>
    </xf>
    <xf numFmtId="0" fontId="1" fillId="0" borderId="10" xfId="0" applyFont="1" applyFill="1" applyBorder="1" applyAlignment="1" applyProtection="1">
      <alignment horizontal="left"/>
      <protection locked="0"/>
    </xf>
    <xf numFmtId="0" fontId="1" fillId="0" borderId="9" xfId="0" applyFont="1" applyFill="1" applyBorder="1" applyProtection="1">
      <protection locked="0"/>
    </xf>
    <xf numFmtId="0" fontId="30" fillId="4" borderId="8" xfId="0" applyFont="1" applyFill="1" applyBorder="1" applyAlignment="1">
      <alignment horizontal="left" vertical="top" wrapText="1"/>
    </xf>
    <xf numFmtId="0" fontId="30" fillId="4" borderId="8" xfId="0" applyFont="1" applyFill="1" applyBorder="1" applyAlignment="1">
      <alignment vertical="top" wrapText="1"/>
    </xf>
    <xf numFmtId="0" fontId="30" fillId="4" borderId="10" xfId="0" applyFont="1" applyFill="1" applyBorder="1" applyAlignment="1">
      <alignment vertical="top" wrapText="1"/>
    </xf>
    <xf numFmtId="0" fontId="1" fillId="0" borderId="14" xfId="0" applyFont="1" applyFill="1" applyBorder="1" applyAlignment="1" applyProtection="1">
      <alignment horizontal="left"/>
      <protection locked="0"/>
    </xf>
    <xf numFmtId="0" fontId="1" fillId="0" borderId="15" xfId="0" applyFont="1" applyFill="1" applyBorder="1" applyProtection="1">
      <protection locked="0"/>
    </xf>
    <xf numFmtId="165" fontId="1" fillId="4" borderId="16" xfId="1" applyNumberFormat="1" applyFont="1" applyFill="1" applyBorder="1" applyProtection="1"/>
    <xf numFmtId="0" fontId="2" fillId="0" borderId="0" xfId="0" applyFont="1" applyAlignment="1">
      <alignment horizontal="left" vertical="top" wrapText="1"/>
    </xf>
    <xf numFmtId="0" fontId="2" fillId="0" borderId="34" xfId="0" applyFont="1" applyFill="1" applyBorder="1" applyAlignment="1" applyProtection="1">
      <alignment horizontal="left" vertical="center" wrapText="1"/>
      <protection locked="0"/>
    </xf>
    <xf numFmtId="0" fontId="6" fillId="0" borderId="37" xfId="0" applyFont="1" applyBorder="1" applyAlignment="1">
      <alignment wrapText="1"/>
    </xf>
    <xf numFmtId="0" fontId="1" fillId="4" borderId="27"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21" fillId="3" borderId="17" xfId="0" applyFont="1" applyFill="1" applyBorder="1" applyAlignment="1" applyProtection="1">
      <alignment horizontal="left"/>
      <protection locked="0"/>
    </xf>
    <xf numFmtId="0" fontId="21" fillId="3" borderId="18" xfId="0" applyFont="1" applyFill="1" applyBorder="1" applyAlignment="1" applyProtection="1">
      <alignment horizontal="left"/>
      <protection locked="0"/>
    </xf>
    <xf numFmtId="0" fontId="21" fillId="3" borderId="19" xfId="0" applyFont="1" applyFill="1" applyBorder="1" applyAlignment="1" applyProtection="1">
      <alignment horizontal="left"/>
      <protection locked="0"/>
    </xf>
    <xf numFmtId="0" fontId="2" fillId="4" borderId="4"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5" fillId="4" borderId="27"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53" xfId="0" applyFont="1" applyFill="1" applyBorder="1" applyAlignment="1" applyProtection="1">
      <alignment horizontal="right"/>
    </xf>
    <xf numFmtId="0" fontId="5" fillId="4" borderId="41" xfId="0" applyFont="1" applyFill="1" applyBorder="1" applyAlignment="1" applyProtection="1">
      <alignment horizontal="right"/>
    </xf>
    <xf numFmtId="0" fontId="5" fillId="4" borderId="36" xfId="0" applyFont="1" applyFill="1" applyBorder="1" applyAlignment="1" applyProtection="1">
      <alignment horizontal="right"/>
    </xf>
    <xf numFmtId="0" fontId="5" fillId="4" borderId="39" xfId="0" applyFont="1" applyFill="1" applyBorder="1" applyAlignment="1" applyProtection="1">
      <alignment horizontal="right"/>
    </xf>
    <xf numFmtId="0" fontId="27" fillId="3" borderId="21" xfId="0" applyFont="1" applyFill="1" applyBorder="1" applyAlignment="1" applyProtection="1">
      <alignment horizontal="left" vertical="top" wrapText="1"/>
      <protection locked="0"/>
    </xf>
    <xf numFmtId="0" fontId="27" fillId="3" borderId="22" xfId="0" applyFont="1" applyFill="1" applyBorder="1" applyAlignment="1" applyProtection="1">
      <alignment horizontal="left" vertical="top" wrapText="1"/>
      <protection locked="0"/>
    </xf>
    <xf numFmtId="0" fontId="25" fillId="3" borderId="9" xfId="0" applyFont="1" applyFill="1" applyBorder="1" applyAlignment="1" applyProtection="1">
      <alignment horizontal="left"/>
      <protection locked="0"/>
    </xf>
    <xf numFmtId="0" fontId="25" fillId="3" borderId="23" xfId="0" applyFont="1" applyFill="1" applyBorder="1" applyAlignment="1" applyProtection="1">
      <alignment horizontal="left"/>
      <protection locked="0"/>
    </xf>
    <xf numFmtId="0" fontId="2" fillId="0" borderId="37" xfId="0" applyFont="1" applyBorder="1" applyAlignment="1">
      <alignment vertical="center" wrapText="1"/>
    </xf>
    <xf numFmtId="0" fontId="2" fillId="0" borderId="37" xfId="0" applyFont="1" applyBorder="1" applyAlignment="1">
      <alignment wrapText="1"/>
    </xf>
    <xf numFmtId="0" fontId="2" fillId="4" borderId="36" xfId="0" applyFont="1" applyFill="1" applyBorder="1" applyAlignment="1">
      <alignment horizontal="left" wrapText="1"/>
    </xf>
    <xf numFmtId="0" fontId="2" fillId="4" borderId="37" xfId="0" applyFont="1" applyFill="1" applyBorder="1" applyAlignment="1">
      <alignment horizontal="left" wrapText="1"/>
    </xf>
    <xf numFmtId="0" fontId="2" fillId="4" borderId="35" xfId="0" applyFont="1" applyFill="1" applyBorder="1" applyAlignment="1">
      <alignment horizontal="left" wrapText="1"/>
    </xf>
    <xf numFmtId="0" fontId="21" fillId="3" borderId="24" xfId="0" applyFont="1" applyFill="1" applyBorder="1" applyAlignment="1" applyProtection="1">
      <alignment horizontal="left"/>
      <protection locked="0"/>
    </xf>
    <xf numFmtId="0" fontId="21" fillId="3" borderId="25" xfId="0" applyFont="1" applyFill="1" applyBorder="1" applyAlignment="1" applyProtection="1">
      <alignment horizontal="left"/>
      <protection locked="0"/>
    </xf>
    <xf numFmtId="0" fontId="21" fillId="3" borderId="26" xfId="0" applyFont="1" applyFill="1" applyBorder="1" applyAlignment="1" applyProtection="1">
      <alignment horizontal="left"/>
      <protection locked="0"/>
    </xf>
    <xf numFmtId="0" fontId="24" fillId="3" borderId="17" xfId="0" applyFont="1" applyFill="1" applyBorder="1" applyAlignment="1">
      <alignment horizontal="left" wrapText="1"/>
    </xf>
    <xf numFmtId="0" fontId="24" fillId="3" borderId="18" xfId="0" applyFont="1" applyFill="1" applyBorder="1" applyAlignment="1">
      <alignment horizontal="left" wrapText="1"/>
    </xf>
    <xf numFmtId="0" fontId="21" fillId="3" borderId="24" xfId="0" applyFont="1" applyFill="1" applyBorder="1" applyAlignment="1" applyProtection="1">
      <alignment horizontal="right" wrapText="1"/>
    </xf>
    <xf numFmtId="0" fontId="21" fillId="3" borderId="25" xfId="0" applyFont="1" applyFill="1" applyBorder="1" applyAlignment="1" applyProtection="1">
      <alignment horizontal="right" wrapText="1"/>
    </xf>
    <xf numFmtId="0" fontId="21" fillId="3" borderId="26" xfId="0" applyFont="1" applyFill="1" applyBorder="1" applyAlignment="1" applyProtection="1">
      <alignment horizontal="right" wrapText="1"/>
    </xf>
    <xf numFmtId="0" fontId="6" fillId="12" borderId="67" xfId="0" applyFont="1" applyFill="1" applyBorder="1" applyAlignment="1">
      <alignment vertical="center" wrapText="1"/>
    </xf>
    <xf numFmtId="0" fontId="7" fillId="12" borderId="68" xfId="0" applyFont="1" applyFill="1" applyBorder="1" applyAlignment="1">
      <alignment wrapText="1"/>
    </xf>
    <xf numFmtId="0" fontId="7" fillId="12" borderId="69" xfId="0" applyFont="1" applyFill="1" applyBorder="1" applyAlignment="1">
      <alignment wrapText="1"/>
    </xf>
    <xf numFmtId="0" fontId="32" fillId="0" borderId="52" xfId="0" applyFont="1" applyBorder="1" applyAlignment="1">
      <alignment vertical="top" wrapText="1"/>
    </xf>
    <xf numFmtId="0" fontId="7" fillId="0" borderId="31" xfId="0" applyFont="1" applyBorder="1" applyAlignment="1">
      <alignment vertical="top" wrapText="1"/>
    </xf>
    <xf numFmtId="0" fontId="7" fillId="0" borderId="47" xfId="0" applyFont="1" applyBorder="1" applyAlignment="1">
      <alignment vertical="top" wrapText="1"/>
    </xf>
    <xf numFmtId="0" fontId="7" fillId="0" borderId="27" xfId="0" applyFont="1" applyBorder="1" applyAlignment="1">
      <alignment vertical="top" wrapText="1"/>
    </xf>
    <xf numFmtId="0" fontId="7" fillId="0" borderId="0" xfId="0" applyFont="1" applyBorder="1" applyAlignment="1">
      <alignment vertical="top" wrapText="1"/>
    </xf>
    <xf numFmtId="0" fontId="7" fillId="0" borderId="28" xfId="0" applyFont="1" applyBorder="1" applyAlignment="1">
      <alignment vertical="top" wrapText="1"/>
    </xf>
    <xf numFmtId="0" fontId="7" fillId="0" borderId="36" xfId="0" applyFont="1" applyBorder="1" applyAlignment="1">
      <alignment vertical="top" wrapText="1"/>
    </xf>
    <xf numFmtId="0" fontId="7" fillId="0" borderId="37" xfId="0" applyFont="1" applyBorder="1" applyAlignment="1">
      <alignment vertical="top" wrapText="1"/>
    </xf>
    <xf numFmtId="0" fontId="7" fillId="0" borderId="35" xfId="0" applyFont="1" applyBorder="1" applyAlignment="1">
      <alignment vertical="top" wrapText="1"/>
    </xf>
    <xf numFmtId="0" fontId="2" fillId="12" borderId="24" xfId="0" applyFont="1" applyFill="1" applyBorder="1" applyAlignment="1">
      <alignment horizontal="center" vertical="center"/>
    </xf>
    <xf numFmtId="0" fontId="2" fillId="12" borderId="25" xfId="0" applyFont="1" applyFill="1" applyBorder="1" applyAlignment="1">
      <alignment horizontal="center" vertical="center"/>
    </xf>
    <xf numFmtId="0" fontId="2" fillId="12" borderId="26" xfId="0" applyFont="1" applyFill="1" applyBorder="1" applyAlignment="1">
      <alignment horizontal="center" vertical="center"/>
    </xf>
    <xf numFmtId="0" fontId="8" fillId="4" borderId="24" xfId="0" applyFont="1" applyFill="1" applyBorder="1" applyAlignment="1">
      <alignment horizontal="left" wrapText="1"/>
    </xf>
    <xf numFmtId="0" fontId="1" fillId="4" borderId="25" xfId="0" applyFont="1" applyFill="1" applyBorder="1" applyAlignment="1">
      <alignment horizontal="left" wrapText="1"/>
    </xf>
    <xf numFmtId="0" fontId="1" fillId="4" borderId="26" xfId="0" applyFont="1" applyFill="1" applyBorder="1" applyAlignment="1">
      <alignment horizontal="left" wrapText="1"/>
    </xf>
    <xf numFmtId="0" fontId="21" fillId="3" borderId="24" xfId="0" applyFont="1" applyFill="1" applyBorder="1" applyAlignment="1" applyProtection="1">
      <alignment horizontal="left"/>
    </xf>
    <xf numFmtId="0" fontId="21" fillId="3" borderId="25" xfId="0" applyFont="1" applyFill="1" applyBorder="1" applyAlignment="1" applyProtection="1">
      <alignment horizontal="left"/>
    </xf>
    <xf numFmtId="0" fontId="21" fillId="3" borderId="26" xfId="0" applyFont="1" applyFill="1" applyBorder="1" applyAlignment="1" applyProtection="1">
      <alignment horizontal="left"/>
    </xf>
    <xf numFmtId="0" fontId="4" fillId="4" borderId="27" xfId="0" applyFont="1" applyFill="1" applyBorder="1" applyAlignment="1">
      <alignment horizontal="left" wrapText="1"/>
    </xf>
    <xf numFmtId="0" fontId="4" fillId="4" borderId="0" xfId="0" applyFont="1" applyFill="1" applyBorder="1" applyAlignment="1">
      <alignment horizontal="left" wrapText="1"/>
    </xf>
    <xf numFmtId="0" fontId="4" fillId="4" borderId="28" xfId="0" applyFont="1" applyFill="1" applyBorder="1" applyAlignment="1">
      <alignment horizontal="left" wrapText="1"/>
    </xf>
    <xf numFmtId="0" fontId="4" fillId="5" borderId="17" xfId="0" applyFont="1" applyFill="1" applyBorder="1" applyAlignment="1">
      <alignment horizontal="left" wrapText="1"/>
    </xf>
    <xf numFmtId="0" fontId="4" fillId="5" borderId="18" xfId="0" applyFont="1" applyFill="1" applyBorder="1" applyAlignment="1">
      <alignment horizontal="left" wrapText="1"/>
    </xf>
    <xf numFmtId="0" fontId="4" fillId="5" borderId="19" xfId="0" applyFont="1" applyFill="1" applyBorder="1" applyAlignment="1">
      <alignment horizontal="left" wrapText="1"/>
    </xf>
    <xf numFmtId="0" fontId="1" fillId="3" borderId="0" xfId="0" applyFont="1" applyFill="1"/>
    <xf numFmtId="3" fontId="1" fillId="7" borderId="0" xfId="0" applyNumberFormat="1" applyFont="1" applyFill="1"/>
    <xf numFmtId="0" fontId="1" fillId="7" borderId="12" xfId="0" applyFont="1" applyFill="1" applyBorder="1"/>
    <xf numFmtId="3" fontId="1" fillId="7" borderId="12" xfId="0" applyNumberFormat="1" applyFont="1" applyFill="1" applyBorder="1"/>
    <xf numFmtId="3" fontId="1" fillId="7" borderId="65" xfId="0" applyNumberFormat="1" applyFont="1" applyFill="1" applyBorder="1"/>
    <xf numFmtId="0" fontId="1" fillId="7" borderId="66" xfId="0" applyFont="1" applyFill="1" applyBorder="1"/>
    <xf numFmtId="3" fontId="1" fillId="7" borderId="66" xfId="0" applyNumberFormat="1" applyFont="1" applyFill="1" applyBorder="1"/>
    <xf numFmtId="3" fontId="1" fillId="3" borderId="0" xfId="0" applyNumberFormat="1" applyFont="1" applyFill="1"/>
    <xf numFmtId="0" fontId="1" fillId="0" borderId="0" xfId="0" applyFont="1" applyProtection="1">
      <protection locked="0"/>
    </xf>
    <xf numFmtId="0" fontId="1" fillId="0" borderId="38" xfId="0" applyFont="1" applyBorder="1" applyAlignment="1" applyProtection="1">
      <protection locked="0"/>
    </xf>
    <xf numFmtId="0" fontId="1" fillId="0" borderId="36" xfId="0" applyFont="1" applyBorder="1" applyAlignment="1" applyProtection="1">
      <protection locked="0"/>
    </xf>
    <xf numFmtId="0" fontId="1" fillId="0" borderId="39" xfId="0" applyFont="1" applyBorder="1" applyAlignment="1" applyProtection="1">
      <protection locked="0"/>
    </xf>
    <xf numFmtId="165" fontId="1" fillId="4" borderId="15" xfId="1" applyNumberFormat="1" applyFont="1" applyFill="1" applyBorder="1" applyProtection="1"/>
    <xf numFmtId="165" fontId="1" fillId="4" borderId="55" xfId="1" applyNumberFormat="1" applyFont="1" applyFill="1" applyBorder="1" applyProtection="1"/>
    <xf numFmtId="0" fontId="1" fillId="0" borderId="0" xfId="0" applyFont="1" applyBorder="1" applyProtection="1">
      <protection locked="0"/>
    </xf>
    <xf numFmtId="165" fontId="1" fillId="0" borderId="29" xfId="1" applyNumberFormat="1" applyFont="1" applyFill="1" applyBorder="1" applyProtection="1"/>
    <xf numFmtId="165" fontId="1" fillId="6" borderId="15" xfId="1" applyNumberFormat="1" applyFont="1" applyFill="1" applyBorder="1" applyProtection="1"/>
    <xf numFmtId="165" fontId="1" fillId="6" borderId="21" xfId="1" applyNumberFormat="1" applyFont="1" applyFill="1" applyBorder="1" applyProtection="1"/>
    <xf numFmtId="165" fontId="1" fillId="2" borderId="21" xfId="1" applyNumberFormat="1" applyFont="1" applyFill="1" applyBorder="1" applyProtection="1"/>
    <xf numFmtId="165" fontId="1" fillId="4" borderId="22" xfId="1" applyNumberFormat="1" applyFont="1" applyFill="1" applyBorder="1" applyProtection="1"/>
    <xf numFmtId="165" fontId="1" fillId="6" borderId="9" xfId="1" applyNumberFormat="1" applyFont="1" applyFill="1" applyBorder="1" applyProtection="1"/>
    <xf numFmtId="165" fontId="1" fillId="2" borderId="9" xfId="1" applyNumberFormat="1" applyFont="1" applyFill="1" applyBorder="1" applyProtection="1"/>
    <xf numFmtId="165" fontId="1" fillId="4" borderId="23" xfId="1" applyNumberFormat="1" applyFont="1" applyFill="1" applyBorder="1" applyProtection="1"/>
    <xf numFmtId="0" fontId="1" fillId="4" borderId="52" xfId="0" applyFont="1" applyFill="1" applyBorder="1" applyAlignment="1" applyProtection="1">
      <alignment horizontal="right"/>
      <protection locked="0"/>
    </xf>
    <xf numFmtId="0" fontId="1" fillId="4" borderId="2" xfId="0" applyFont="1" applyFill="1" applyBorder="1" applyAlignment="1" applyProtection="1">
      <alignment horizontal="right"/>
      <protection locked="0"/>
    </xf>
    <xf numFmtId="0" fontId="1" fillId="0" borderId="6" xfId="0" applyFont="1" applyFill="1" applyBorder="1" applyAlignment="1" applyProtection="1">
      <alignment horizontal="left"/>
    </xf>
    <xf numFmtId="0" fontId="1" fillId="4" borderId="54"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4" borderId="52" xfId="0"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165" fontId="1" fillId="4" borderId="58" xfId="1" applyNumberFormat="1" applyFont="1" applyFill="1" applyBorder="1" applyProtection="1"/>
    <xf numFmtId="0" fontId="1" fillId="0" borderId="0" xfId="0" applyFont="1" applyFill="1" applyProtection="1">
      <protection locked="0"/>
    </xf>
    <xf numFmtId="0" fontId="1" fillId="0" borderId="13" xfId="0" applyFont="1" applyBorder="1" applyProtection="1">
      <protection locked="0"/>
    </xf>
    <xf numFmtId="49" fontId="1" fillId="0" borderId="13" xfId="0" applyNumberFormat="1" applyFont="1" applyBorder="1" applyAlignment="1" applyProtection="1">
      <alignment horizontal="justify" vertical="top" wrapText="1"/>
      <protection locked="0"/>
    </xf>
    <xf numFmtId="0" fontId="1" fillId="0" borderId="6" xfId="0" applyFont="1" applyBorder="1" applyProtection="1">
      <protection locked="0"/>
    </xf>
    <xf numFmtId="49" fontId="1" fillId="0" borderId="6" xfId="0" applyNumberFormat="1" applyFont="1" applyBorder="1" applyAlignment="1" applyProtection="1">
      <alignment horizontal="justify" vertical="top" wrapText="1"/>
      <protection locked="0"/>
    </xf>
    <xf numFmtId="49" fontId="1" fillId="0" borderId="6" xfId="0" applyNumberFormat="1" applyFont="1" applyBorder="1" applyAlignment="1" applyProtection="1">
      <alignment horizontal="justify" vertical="justify" wrapText="1"/>
      <protection locked="0"/>
    </xf>
    <xf numFmtId="0" fontId="1" fillId="0" borderId="37" xfId="0" applyFont="1" applyBorder="1" applyAlignment="1">
      <alignment vertical="center" wrapText="1"/>
    </xf>
    <xf numFmtId="0" fontId="1" fillId="0" borderId="0" xfId="0" applyFont="1" applyBorder="1"/>
    <xf numFmtId="0" fontId="1" fillId="0" borderId="0" xfId="0" applyFont="1" applyBorder="1" applyAlignment="1">
      <alignment horizontal="center"/>
    </xf>
    <xf numFmtId="3" fontId="1" fillId="0" borderId="0" xfId="0" applyNumberFormat="1" applyFont="1" applyBorder="1"/>
    <xf numFmtId="0" fontId="1" fillId="0" borderId="6" xfId="0" applyFont="1" applyBorder="1" applyAlignment="1">
      <alignment wrapText="1"/>
    </xf>
    <xf numFmtId="3" fontId="1" fillId="4" borderId="6" xfId="0" applyNumberFormat="1" applyFont="1" applyFill="1" applyBorder="1" applyAlignment="1">
      <alignment wrapText="1"/>
    </xf>
    <xf numFmtId="3" fontId="1" fillId="4" borderId="6" xfId="1" applyNumberFormat="1"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wrapText="1"/>
    </xf>
    <xf numFmtId="3" fontId="1" fillId="0" borderId="0" xfId="0" applyNumberFormat="1" applyFont="1" applyBorder="1" applyAlignment="1">
      <alignment wrapText="1"/>
    </xf>
    <xf numFmtId="3" fontId="1" fillId="0" borderId="2" xfId="0" applyNumberFormat="1" applyFont="1" applyFill="1" applyBorder="1" applyAlignment="1">
      <alignment wrapText="1"/>
    </xf>
    <xf numFmtId="3" fontId="1" fillId="0" borderId="0" xfId="0" applyNumberFormat="1" applyFont="1" applyFill="1" applyBorder="1" applyAlignment="1">
      <alignment wrapText="1"/>
    </xf>
    <xf numFmtId="3" fontId="1" fillId="0" borderId="37" xfId="0" applyNumberFormat="1" applyFont="1" applyBorder="1" applyAlignment="1"/>
    <xf numFmtId="0" fontId="1" fillId="0" borderId="0" xfId="0" applyFont="1" applyBorder="1" applyAlignment="1">
      <alignment vertical="top" wrapText="1"/>
    </xf>
    <xf numFmtId="0" fontId="30" fillId="0" borderId="6" xfId="0" applyFont="1" applyBorder="1" applyAlignment="1">
      <alignment horizontal="left" vertical="center" wrapText="1"/>
    </xf>
    <xf numFmtId="0" fontId="30" fillId="0" borderId="57" xfId="0" applyFont="1" applyBorder="1" applyAlignment="1">
      <alignment horizontal="left" vertical="center" wrapText="1"/>
    </xf>
    <xf numFmtId="0" fontId="30" fillId="0" borderId="6" xfId="0" applyFont="1" applyBorder="1" applyAlignment="1">
      <alignment horizontal="center" vertical="center" wrapText="1"/>
    </xf>
    <xf numFmtId="0" fontId="30" fillId="0" borderId="57" xfId="0" applyFont="1" applyBorder="1" applyAlignment="1">
      <alignment horizontal="center" vertical="center" wrapText="1"/>
    </xf>
    <xf numFmtId="0" fontId="1" fillId="0" borderId="9" xfId="0" applyFont="1" applyBorder="1" applyAlignment="1">
      <alignment horizontal="center"/>
    </xf>
    <xf numFmtId="0" fontId="1" fillId="0" borderId="23" xfId="0" applyFont="1" applyBorder="1" applyAlignment="1">
      <alignment horizontal="center"/>
    </xf>
    <xf numFmtId="0" fontId="34" fillId="0" borderId="0" xfId="0" applyFont="1"/>
    <xf numFmtId="0" fontId="1" fillId="0" borderId="0" xfId="0" applyFont="1" applyFill="1"/>
    <xf numFmtId="0" fontId="35" fillId="0" borderId="0" xfId="0" applyFont="1"/>
    <xf numFmtId="164" fontId="1" fillId="0" borderId="0" xfId="1" applyFont="1" applyAlignment="1" applyProtection="1">
      <alignment horizontal="right"/>
    </xf>
    <xf numFmtId="0" fontId="1" fillId="0" borderId="0" xfId="0" applyFont="1" applyAlignment="1"/>
    <xf numFmtId="164" fontId="1" fillId="11" borderId="0" xfId="1" applyFont="1" applyFill="1" applyProtection="1"/>
    <xf numFmtId="0" fontId="18" fillId="0" borderId="0" xfId="0" applyFont="1"/>
    <xf numFmtId="0" fontId="18" fillId="13" borderId="0" xfId="0" applyFont="1" applyFill="1" applyAlignment="1">
      <alignment horizontal="center"/>
    </xf>
    <xf numFmtId="0" fontId="18" fillId="0" borderId="0" xfId="0" applyFont="1" applyFill="1"/>
    <xf numFmtId="164" fontId="1" fillId="0" borderId="64" xfId="1" applyFont="1" applyBorder="1" applyAlignment="1">
      <alignment horizontal="right"/>
    </xf>
    <xf numFmtId="0" fontId="1" fillId="0" borderId="64" xfId="0" applyFont="1" applyBorder="1" applyAlignment="1"/>
    <xf numFmtId="164" fontId="1" fillId="0" borderId="0" xfId="1" applyFont="1" applyAlignment="1">
      <alignment horizontal="center"/>
    </xf>
    <xf numFmtId="0" fontId="7" fillId="0" borderId="6" xfId="0" applyFont="1" applyBorder="1" applyAlignment="1">
      <alignment horizontal="left" vertical="center" wrapText="1"/>
    </xf>
    <xf numFmtId="0" fontId="18" fillId="0" borderId="6"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7" fillId="0" borderId="0" xfId="0" applyFont="1"/>
    <xf numFmtId="0" fontId="35" fillId="0" borderId="41" xfId="0" applyFont="1" applyBorder="1" applyAlignment="1"/>
    <xf numFmtId="0" fontId="1" fillId="0" borderId="29" xfId="0" applyFont="1" applyBorder="1"/>
    <xf numFmtId="0" fontId="1" fillId="0" borderId="1" xfId="0" applyFont="1" applyFill="1" applyBorder="1"/>
    <xf numFmtId="0" fontId="1" fillId="0" borderId="1" xfId="0" applyFont="1" applyBorder="1"/>
    <xf numFmtId="164" fontId="1" fillId="0" borderId="1" xfId="1" applyFont="1" applyBorder="1" applyProtection="1"/>
    <xf numFmtId="164" fontId="1" fillId="0" borderId="29" xfId="1" applyFont="1" applyBorder="1" applyProtection="1"/>
    <xf numFmtId="0" fontId="1" fillId="0" borderId="41" xfId="0" applyFont="1" applyBorder="1" applyProtection="1">
      <protection locked="0"/>
    </xf>
    <xf numFmtId="0" fontId="36" fillId="0" borderId="29" xfId="0" applyFont="1" applyBorder="1" applyAlignment="1">
      <alignment wrapText="1"/>
    </xf>
    <xf numFmtId="0" fontId="36" fillId="0" borderId="1" xfId="0" applyFont="1" applyFill="1" applyBorder="1" applyAlignment="1">
      <alignment wrapText="1"/>
    </xf>
    <xf numFmtId="0" fontId="36" fillId="10" borderId="1" xfId="0" applyFont="1" applyFill="1" applyBorder="1" applyProtection="1">
      <protection locked="0"/>
    </xf>
    <xf numFmtId="3" fontId="36" fillId="10" borderId="1" xfId="0" applyNumberFormat="1" applyFont="1" applyFill="1" applyBorder="1" applyProtection="1">
      <protection locked="0"/>
    </xf>
    <xf numFmtId="164" fontId="36" fillId="10" borderId="1" xfId="1" applyFont="1" applyFill="1" applyBorder="1" applyProtection="1">
      <protection locked="0"/>
    </xf>
    <xf numFmtId="164" fontId="2" fillId="10" borderId="29" xfId="1" applyFont="1" applyFill="1" applyBorder="1" applyProtection="1"/>
    <xf numFmtId="0" fontId="36" fillId="0" borderId="1" xfId="0" applyFont="1" applyBorder="1" applyProtection="1">
      <protection locked="0"/>
    </xf>
    <xf numFmtId="3" fontId="36" fillId="0" borderId="1" xfId="0" applyNumberFormat="1" applyFont="1" applyBorder="1" applyProtection="1">
      <protection locked="0"/>
    </xf>
    <xf numFmtId="164" fontId="1" fillId="10" borderId="29" xfId="1" applyFont="1" applyFill="1" applyBorder="1" applyProtection="1"/>
    <xf numFmtId="0" fontId="1" fillId="0" borderId="1" xfId="0" applyFont="1" applyBorder="1" applyProtection="1">
      <protection locked="0"/>
    </xf>
    <xf numFmtId="0" fontId="1" fillId="0" borderId="4" xfId="0" applyFont="1" applyBorder="1" applyProtection="1">
      <protection locked="0"/>
    </xf>
    <xf numFmtId="0" fontId="1" fillId="0" borderId="13" xfId="0" applyFont="1" applyBorder="1"/>
    <xf numFmtId="0" fontId="1" fillId="0" borderId="5" xfId="0" applyFont="1" applyFill="1" applyBorder="1"/>
    <xf numFmtId="0" fontId="1" fillId="0" borderId="5" xfId="0" applyFont="1" applyBorder="1" applyProtection="1">
      <protection locked="0"/>
    </xf>
    <xf numFmtId="3" fontId="36" fillId="0" borderId="13" xfId="0" applyNumberFormat="1" applyFont="1" applyBorder="1" applyProtection="1">
      <protection locked="0"/>
    </xf>
    <xf numFmtId="164" fontId="36" fillId="10" borderId="5" xfId="1" applyFont="1" applyFill="1" applyBorder="1" applyProtection="1">
      <protection locked="0"/>
    </xf>
    <xf numFmtId="164" fontId="1" fillId="10" borderId="13" xfId="1" applyFont="1" applyFill="1" applyBorder="1" applyProtection="1"/>
    <xf numFmtId="0" fontId="2" fillId="0" borderId="0" xfId="0" applyFont="1" applyAlignment="1">
      <alignment horizontal="right"/>
    </xf>
    <xf numFmtId="164" fontId="1" fillId="0" borderId="0" xfId="1" applyFont="1"/>
    <xf numFmtId="0" fontId="1" fillId="0" borderId="0" xfId="0" applyFont="1" applyAlignment="1">
      <alignment wrapText="1"/>
    </xf>
  </cellXfs>
  <cellStyles count="4">
    <cellStyle name="Komma" xfId="1" builtinId="3"/>
    <cellStyle name="Normal" xfId="0" builtinId="0"/>
    <cellStyle name="Procent" xfId="3" builtinId="5"/>
    <cellStyle name="Procent 2" xfId="2" xr:uid="{00000000-0005-0000-0000-000003000000}"/>
  </cellStyles>
  <dxfs count="1">
    <dxf>
      <font>
        <b/>
        <i val="0"/>
        <color rgb="FFFFFF00"/>
      </font>
      <fill>
        <patternFill>
          <bgColor rgb="FFFF0000"/>
        </patternFill>
      </fill>
    </dxf>
  </dxfs>
  <tableStyles count="0" defaultTableStyle="TableStyleMedium9" defaultPivotStyle="PivotStyleLight16"/>
  <colors>
    <mruColors>
      <color rgb="FFF1F1F1"/>
      <color rgb="FF193764"/>
      <color rgb="FFAAAAAA"/>
      <color rgb="FFFFF550"/>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2032729</xdr:colOff>
      <xdr:row>0</xdr:row>
      <xdr:rowOff>742950</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356579"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76200</xdr:rowOff>
    </xdr:from>
    <xdr:to>
      <xdr:col>1</xdr:col>
      <xdr:colOff>1964055</xdr:colOff>
      <xdr:row>0</xdr:row>
      <xdr:rowOff>801103</xdr:rowOff>
    </xdr:to>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3340" y="76200"/>
          <a:ext cx="2299335" cy="724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1184910</xdr:colOff>
      <xdr:row>0</xdr:row>
      <xdr:rowOff>743953</xdr:rowOff>
    </xdr:to>
    <xdr:pic>
      <xdr:nvPicPr>
        <xdr:cNvPr id="4" name="Billed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8575" y="19050"/>
          <a:ext cx="2299335" cy="7249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894397</xdr:colOff>
      <xdr:row>0</xdr:row>
      <xdr:rowOff>791578</xdr:rowOff>
    </xdr:to>
    <xdr:pic>
      <xdr:nvPicPr>
        <xdr:cNvPr id="3" name="Billed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85725" y="66675"/>
          <a:ext cx="2299335" cy="7249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2299335</xdr:colOff>
      <xdr:row>0</xdr:row>
      <xdr:rowOff>724903</xdr:rowOff>
    </xdr:to>
    <xdr:pic>
      <xdr:nvPicPr>
        <xdr:cNvPr id="4" name="Billed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0" y="0"/>
          <a:ext cx="2299335" cy="7249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3</xdr:col>
      <xdr:colOff>577215</xdr:colOff>
      <xdr:row>0</xdr:row>
      <xdr:rowOff>770623</xdr:rowOff>
    </xdr:to>
    <xdr:pic>
      <xdr:nvPicPr>
        <xdr:cNvPr id="3" name="Billed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60960" y="45720"/>
          <a:ext cx="2299335" cy="724903"/>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workbookViewId="0">
      <selection activeCell="E4" sqref="A1:XFD1048576"/>
    </sheetView>
  </sheetViews>
  <sheetFormatPr defaultRowHeight="12.75" x14ac:dyDescent="0.2"/>
  <cols>
    <col min="1" max="1" width="4.85546875" style="18" customWidth="1"/>
    <col min="2" max="2" width="54.7109375" style="18" customWidth="1"/>
    <col min="3" max="3" width="9.140625" style="18"/>
    <col min="4" max="4" width="9.140625" style="18" bestFit="1" customWidth="1"/>
    <col min="5" max="5" width="12.85546875" style="18" customWidth="1"/>
    <col min="6" max="6" width="2.85546875" style="18" customWidth="1"/>
    <col min="7" max="16384" width="9.140625" style="18"/>
  </cols>
  <sheetData>
    <row r="1" spans="1:4" ht="62.25" customHeight="1" x14ac:dyDescent="0.2"/>
    <row r="3" spans="1:4" x14ac:dyDescent="0.2">
      <c r="B3" s="147" t="str">
        <f>+'1. Budget'!C1</f>
        <v>[Insert project name]</v>
      </c>
      <c r="C3" s="147"/>
      <c r="D3" s="147"/>
    </row>
    <row r="5" spans="1:4" ht="36" x14ac:dyDescent="0.2">
      <c r="A5" s="223"/>
      <c r="B5" s="150" t="s">
        <v>152</v>
      </c>
      <c r="C5" s="223"/>
      <c r="D5" s="223"/>
    </row>
    <row r="7" spans="1:4" ht="38.25" x14ac:dyDescent="0.2">
      <c r="A7" s="140" t="s">
        <v>150</v>
      </c>
      <c r="B7" s="137" t="s">
        <v>139</v>
      </c>
      <c r="C7" s="137" t="s">
        <v>119</v>
      </c>
      <c r="D7" s="138" t="s">
        <v>128</v>
      </c>
    </row>
    <row r="8" spans="1:4" x14ac:dyDescent="0.2">
      <c r="A8" s="147" t="s">
        <v>28</v>
      </c>
      <c r="B8" s="147" t="s">
        <v>189</v>
      </c>
      <c r="C8" s="146" t="s">
        <v>120</v>
      </c>
      <c r="D8" s="224">
        <f>+'1. Budget'!C5</f>
        <v>0</v>
      </c>
    </row>
    <row r="9" spans="1:4" x14ac:dyDescent="0.2">
      <c r="A9" s="147" t="s">
        <v>49</v>
      </c>
      <c r="B9" s="147" t="s">
        <v>190</v>
      </c>
      <c r="C9" s="146" t="s">
        <v>120</v>
      </c>
      <c r="D9" s="224">
        <f>+'1. Budget'!C42</f>
        <v>0</v>
      </c>
    </row>
    <row r="10" spans="1:4" x14ac:dyDescent="0.2">
      <c r="A10" s="147" t="s">
        <v>58</v>
      </c>
      <c r="B10" s="147" t="s">
        <v>203</v>
      </c>
      <c r="C10" s="146" t="s">
        <v>120</v>
      </c>
      <c r="D10" s="224">
        <f>+'1. Budget'!C51</f>
        <v>0</v>
      </c>
    </row>
    <row r="11" spans="1:4" x14ac:dyDescent="0.2">
      <c r="A11" s="147" t="s">
        <v>63</v>
      </c>
      <c r="B11" s="147" t="s">
        <v>192</v>
      </c>
      <c r="C11" s="146" t="s">
        <v>120</v>
      </c>
      <c r="D11" s="224">
        <f>+'1. Budget'!C60</f>
        <v>0</v>
      </c>
    </row>
    <row r="12" spans="1:4" x14ac:dyDescent="0.2">
      <c r="A12" s="147" t="s">
        <v>73</v>
      </c>
      <c r="B12" s="147" t="s">
        <v>200</v>
      </c>
      <c r="C12" s="146" t="s">
        <v>122</v>
      </c>
      <c r="D12" s="224">
        <f>+'1. Budget'!C68</f>
        <v>0</v>
      </c>
    </row>
    <row r="13" spans="1:4" x14ac:dyDescent="0.2">
      <c r="A13" s="147" t="s">
        <v>76</v>
      </c>
      <c r="B13" s="147" t="s">
        <v>68</v>
      </c>
      <c r="C13" s="146" t="s">
        <v>122</v>
      </c>
      <c r="D13" s="224">
        <f>+'1. Budget'!C77</f>
        <v>0</v>
      </c>
    </row>
    <row r="14" spans="1:4" x14ac:dyDescent="0.2">
      <c r="A14" s="147" t="s">
        <v>91</v>
      </c>
      <c r="B14" s="147" t="s">
        <v>193</v>
      </c>
      <c r="C14" s="146" t="s">
        <v>121</v>
      </c>
      <c r="D14" s="224">
        <f>+'1. Budget'!C86</f>
        <v>0</v>
      </c>
    </row>
    <row r="15" spans="1:4" x14ac:dyDescent="0.2">
      <c r="A15" s="147" t="s">
        <v>141</v>
      </c>
      <c r="B15" s="147" t="s">
        <v>194</v>
      </c>
      <c r="C15" s="146" t="s">
        <v>122</v>
      </c>
      <c r="D15" s="224">
        <f>+'1. Budget'!C95</f>
        <v>0</v>
      </c>
    </row>
    <row r="16" spans="1:4" x14ac:dyDescent="0.2">
      <c r="A16" s="147"/>
      <c r="B16" s="225" t="s">
        <v>96</v>
      </c>
      <c r="C16" s="149" t="s">
        <v>140</v>
      </c>
      <c r="D16" s="226">
        <f>SUM(D8:D15)</f>
        <v>0</v>
      </c>
    </row>
    <row r="17" spans="1:5" x14ac:dyDescent="0.2">
      <c r="A17" s="147" t="s">
        <v>97</v>
      </c>
      <c r="B17" s="147" t="s">
        <v>149</v>
      </c>
      <c r="C17" s="146" t="s">
        <v>124</v>
      </c>
      <c r="D17" s="224">
        <f>+'1. Budget'!C104</f>
        <v>0</v>
      </c>
      <c r="E17" s="139" t="str">
        <f>+D16*0.06&amp;"-"&amp;D16*0.1</f>
        <v>0-0</v>
      </c>
    </row>
    <row r="18" spans="1:5" x14ac:dyDescent="0.2">
      <c r="A18" s="147" t="s">
        <v>98</v>
      </c>
      <c r="B18" s="147" t="s">
        <v>151</v>
      </c>
      <c r="C18" s="146" t="s">
        <v>125</v>
      </c>
      <c r="D18" s="224">
        <f>+'1. Budget'!C106</f>
        <v>0</v>
      </c>
      <c r="E18" s="139" t="str">
        <f>+"max."&amp;0.02*D16</f>
        <v>max.0</v>
      </c>
    </row>
    <row r="19" spans="1:5" x14ac:dyDescent="0.2">
      <c r="A19" s="147" t="s">
        <v>31</v>
      </c>
      <c r="B19" s="147" t="s">
        <v>138</v>
      </c>
      <c r="C19" s="146" t="s">
        <v>124</v>
      </c>
      <c r="D19" s="224">
        <f>+'1. Budget'!C113</f>
        <v>0</v>
      </c>
    </row>
    <row r="20" spans="1:5" x14ac:dyDescent="0.2">
      <c r="A20" s="147" t="s">
        <v>32</v>
      </c>
      <c r="B20" s="147" t="s">
        <v>108</v>
      </c>
      <c r="C20" s="146" t="s">
        <v>126</v>
      </c>
      <c r="D20" s="224">
        <f>+'1. Budget'!C115</f>
        <v>0</v>
      </c>
    </row>
    <row r="21" spans="1:5" x14ac:dyDescent="0.2">
      <c r="A21" s="147" t="s">
        <v>33</v>
      </c>
      <c r="B21" s="225" t="s">
        <v>4</v>
      </c>
      <c r="C21" s="151" t="s">
        <v>187</v>
      </c>
      <c r="D21" s="226">
        <f>SUM(D16:D20)</f>
        <v>0</v>
      </c>
    </row>
    <row r="22" spans="1:5" x14ac:dyDescent="0.2">
      <c r="A22" s="147" t="s">
        <v>34</v>
      </c>
      <c r="B22" s="147" t="s">
        <v>35</v>
      </c>
      <c r="C22" s="146" t="s">
        <v>127</v>
      </c>
      <c r="D22" s="224">
        <f>+'1. Budget'!C119</f>
        <v>0</v>
      </c>
      <c r="E22" s="139" t="str">
        <f>+"&lt;="&amp;+D21*0.07</f>
        <v>&lt;=0</v>
      </c>
    </row>
    <row r="23" spans="1:5" ht="13.5" thickBot="1" x14ac:dyDescent="0.25">
      <c r="A23" s="147" t="s">
        <v>36</v>
      </c>
      <c r="B23" s="148" t="str">
        <f>+'1. Budget'!B121</f>
        <v>Total amount   (Amount exc. Disability Comp. DKK= 0)</v>
      </c>
      <c r="C23" s="152" t="s">
        <v>187</v>
      </c>
      <c r="D23" s="227">
        <f>SUM(D21:D22)</f>
        <v>0</v>
      </c>
    </row>
    <row r="24" spans="1:5" ht="13.5" thickTop="1" x14ac:dyDescent="0.2">
      <c r="D24" s="47"/>
    </row>
    <row r="26" spans="1:5" x14ac:dyDescent="0.2">
      <c r="A26" s="223"/>
      <c r="B26" s="140" t="s">
        <v>188</v>
      </c>
      <c r="C26" s="223"/>
      <c r="D26" s="223"/>
    </row>
    <row r="27" spans="1:5" ht="13.5" thickBot="1" x14ac:dyDescent="0.25">
      <c r="A27" s="147"/>
      <c r="B27" s="228"/>
      <c r="C27" s="228"/>
      <c r="D27" s="229">
        <f>+'3. Danish man hours'!H45</f>
        <v>0</v>
      </c>
      <c r="E27" s="141">
        <f>+IF(D23=0,0,D27/D23)</f>
        <v>0</v>
      </c>
    </row>
    <row r="28" spans="1:5" ht="13.5" thickTop="1" x14ac:dyDescent="0.2">
      <c r="D28" s="47"/>
    </row>
    <row r="29" spans="1:5" ht="6" customHeight="1" x14ac:dyDescent="0.2">
      <c r="A29" s="147"/>
      <c r="B29" s="147"/>
      <c r="C29" s="147"/>
      <c r="D29" s="224"/>
    </row>
    <row r="30" spans="1:5" x14ac:dyDescent="0.2">
      <c r="D30" s="47"/>
    </row>
    <row r="31" spans="1:5" x14ac:dyDescent="0.2">
      <c r="A31" s="223"/>
      <c r="B31" s="140" t="s">
        <v>137</v>
      </c>
      <c r="C31" s="223"/>
      <c r="D31" s="230"/>
    </row>
    <row r="32" spans="1:5" x14ac:dyDescent="0.2">
      <c r="A32" s="146" t="s">
        <v>121</v>
      </c>
      <c r="B32" s="147" t="s">
        <v>130</v>
      </c>
      <c r="C32" s="147"/>
      <c r="D32" s="224">
        <f>+D14</f>
        <v>0</v>
      </c>
    </row>
    <row r="33" spans="1:5" x14ac:dyDescent="0.2">
      <c r="A33" s="146" t="s">
        <v>120</v>
      </c>
      <c r="B33" s="147" t="s">
        <v>131</v>
      </c>
      <c r="C33" s="147"/>
      <c r="D33" s="224">
        <f>+D8+D9+D10+D11</f>
        <v>0</v>
      </c>
    </row>
    <row r="34" spans="1:5" x14ac:dyDescent="0.2">
      <c r="A34" s="146" t="s">
        <v>122</v>
      </c>
      <c r="B34" s="147" t="s">
        <v>132</v>
      </c>
      <c r="C34" s="147"/>
      <c r="D34" s="224">
        <f>+D13+D12+D15</f>
        <v>0</v>
      </c>
    </row>
    <row r="35" spans="1:5" x14ac:dyDescent="0.2">
      <c r="A35" s="146" t="s">
        <v>129</v>
      </c>
      <c r="B35" s="147" t="s">
        <v>123</v>
      </c>
      <c r="C35" s="147"/>
      <c r="D35" s="224"/>
    </row>
    <row r="36" spans="1:5" x14ac:dyDescent="0.2">
      <c r="A36" s="146" t="s">
        <v>125</v>
      </c>
      <c r="B36" s="147" t="s">
        <v>133</v>
      </c>
      <c r="C36" s="147"/>
      <c r="D36" s="224">
        <f>+D18</f>
        <v>0</v>
      </c>
    </row>
    <row r="37" spans="1:5" x14ac:dyDescent="0.2">
      <c r="A37" s="146" t="s">
        <v>124</v>
      </c>
      <c r="B37" s="147" t="s">
        <v>134</v>
      </c>
      <c r="C37" s="147"/>
      <c r="D37" s="224">
        <f>+D17+D19</f>
        <v>0</v>
      </c>
    </row>
    <row r="38" spans="1:5" x14ac:dyDescent="0.2">
      <c r="A38" s="146" t="s">
        <v>126</v>
      </c>
      <c r="B38" s="147" t="s">
        <v>135</v>
      </c>
      <c r="C38" s="147"/>
      <c r="D38" s="224">
        <f>+D20</f>
        <v>0</v>
      </c>
    </row>
    <row r="39" spans="1:5" x14ac:dyDescent="0.2">
      <c r="A39" s="146" t="s">
        <v>127</v>
      </c>
      <c r="B39" s="147" t="s">
        <v>136</v>
      </c>
      <c r="C39" s="147"/>
      <c r="D39" s="224">
        <f>+D22</f>
        <v>0</v>
      </c>
    </row>
    <row r="40" spans="1:5" ht="13.5" thickBot="1" x14ac:dyDescent="0.25">
      <c r="A40" s="146"/>
      <c r="B40" s="148" t="s">
        <v>5</v>
      </c>
      <c r="C40" s="148"/>
      <c r="D40" s="227">
        <f>SUM(D32:D39)</f>
        <v>0</v>
      </c>
      <c r="E40" s="18" t="str">
        <f>+IF(D23=D40,"ü","L")</f>
        <v>ü</v>
      </c>
    </row>
    <row r="41" spans="1:5" ht="13.5" thickTop="1" x14ac:dyDescent="0.2"/>
    <row r="43" spans="1:5" x14ac:dyDescent="0.2">
      <c r="A43" s="223"/>
      <c r="B43" s="140" t="s">
        <v>6</v>
      </c>
      <c r="C43" s="223"/>
      <c r="D43" s="223"/>
    </row>
    <row r="44" spans="1:5" ht="20.25" customHeight="1" thickBot="1" x14ac:dyDescent="0.25">
      <c r="A44" s="147"/>
      <c r="B44" s="228"/>
      <c r="C44" s="228"/>
      <c r="D44" s="229">
        <f>+'2. Financing Plan'!D15</f>
        <v>0</v>
      </c>
      <c r="E44" s="18" t="str">
        <f>+IF(D23=D44,"ü","L")</f>
        <v>ü</v>
      </c>
    </row>
    <row r="45" spans="1:5" ht="13.5" thickTop="1" x14ac:dyDescent="0.2"/>
  </sheetData>
  <sortState xmlns:xlrd2="http://schemas.microsoft.com/office/spreadsheetml/2017/richdata2" ref="A24:A31">
    <sortCondition ref="A24:A31"/>
  </sortState>
  <pageMargins left="0.7" right="0.33"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R136"/>
  <sheetViews>
    <sheetView zoomScaleNormal="100" zoomScalePageLayoutView="96" workbookViewId="0">
      <selection activeCell="A2" activeCellId="1" sqref="G2 A1:XFD1048576"/>
    </sheetView>
  </sheetViews>
  <sheetFormatPr defaultColWidth="8.7109375" defaultRowHeight="12.75" outlineLevelRow="1" x14ac:dyDescent="0.2"/>
  <cols>
    <col min="1" max="1" width="5.7109375" style="231" customWidth="1"/>
    <col min="2" max="2" width="59.42578125" style="231" customWidth="1"/>
    <col min="3" max="3" width="16.28515625" style="231" customWidth="1"/>
    <col min="4" max="4" width="15.42578125" style="231" customWidth="1"/>
    <col min="5" max="5" width="13.42578125" style="231" customWidth="1"/>
    <col min="6" max="6" width="1.28515625" style="7" customWidth="1"/>
    <col min="7" max="16384" width="8.7109375" style="231"/>
  </cols>
  <sheetData>
    <row r="1" spans="1:9" ht="69.400000000000006" customHeight="1" thickBot="1" x14ac:dyDescent="0.3">
      <c r="C1" s="164" t="s">
        <v>107</v>
      </c>
      <c r="D1" s="165"/>
      <c r="E1" s="165"/>
    </row>
    <row r="2" spans="1:9" ht="41.65" customHeight="1" thickBot="1" x14ac:dyDescent="0.4">
      <c r="A2" s="168" t="s">
        <v>118</v>
      </c>
      <c r="B2" s="169"/>
      <c r="C2" s="169"/>
      <c r="D2" s="169"/>
      <c r="E2" s="170"/>
    </row>
    <row r="3" spans="1:9" ht="13.15" customHeight="1" x14ac:dyDescent="0.25">
      <c r="A3" s="45"/>
      <c r="B3" s="232"/>
      <c r="C3" s="171" t="s">
        <v>6</v>
      </c>
      <c r="D3" s="172"/>
      <c r="E3" s="107" t="s">
        <v>18</v>
      </c>
    </row>
    <row r="4" spans="1:9" ht="13.5" thickBot="1" x14ac:dyDescent="0.25">
      <c r="A4" s="233"/>
      <c r="B4" s="234"/>
      <c r="C4" s="108" t="s">
        <v>7</v>
      </c>
      <c r="D4" s="109" t="s">
        <v>8</v>
      </c>
      <c r="E4" s="110"/>
    </row>
    <row r="5" spans="1:9" s="6" customFormat="1" ht="13.5" thickBot="1" x14ac:dyDescent="0.25">
      <c r="A5" s="82" t="s">
        <v>28</v>
      </c>
      <c r="B5" s="83" t="s">
        <v>189</v>
      </c>
      <c r="C5" s="84">
        <f>+C6+C15+C24+C33</f>
        <v>0</v>
      </c>
      <c r="D5" s="84">
        <f>+D6+D15+D24+D33</f>
        <v>0</v>
      </c>
      <c r="E5" s="85">
        <f>+C5+D5</f>
        <v>0</v>
      </c>
      <c r="F5" s="7" t="str">
        <f t="shared" ref="F5:F58" si="0">+IF(C5+D5=E5,"","L")</f>
        <v/>
      </c>
    </row>
    <row r="6" spans="1:9" ht="13.5" outlineLevel="1" thickBot="1" x14ac:dyDescent="0.25">
      <c r="A6" s="4" t="s">
        <v>0</v>
      </c>
      <c r="B6" s="5" t="s">
        <v>44</v>
      </c>
      <c r="C6" s="235">
        <f>SUM(C7:C14)</f>
        <v>0</v>
      </c>
      <c r="D6" s="235">
        <f>SUM(D7:D14)</f>
        <v>0</v>
      </c>
      <c r="E6" s="162">
        <f>+C6+D6</f>
        <v>0</v>
      </c>
      <c r="F6" s="7" t="str">
        <f t="shared" si="0"/>
        <v/>
      </c>
    </row>
    <row r="7" spans="1:9" outlineLevel="1" x14ac:dyDescent="0.2">
      <c r="A7" s="37" t="s">
        <v>19</v>
      </c>
      <c r="B7" s="3"/>
      <c r="C7" s="30"/>
      <c r="D7" s="30"/>
      <c r="E7" s="236">
        <f>+C7+D7</f>
        <v>0</v>
      </c>
      <c r="F7" s="7" t="str">
        <f t="shared" si="0"/>
        <v/>
      </c>
    </row>
    <row r="8" spans="1:9" outlineLevel="1" x14ac:dyDescent="0.2">
      <c r="A8" s="38" t="s">
        <v>24</v>
      </c>
      <c r="B8" s="1"/>
      <c r="C8" s="30"/>
      <c r="D8" s="30"/>
      <c r="E8" s="236">
        <f t="shared" ref="E8:E14" si="1">+C8+D8</f>
        <v>0</v>
      </c>
      <c r="F8" s="7" t="str">
        <f t="shared" si="0"/>
        <v/>
      </c>
    </row>
    <row r="9" spans="1:9" outlineLevel="1" x14ac:dyDescent="0.2">
      <c r="A9" s="38" t="s">
        <v>25</v>
      </c>
      <c r="B9" s="237"/>
      <c r="C9" s="30"/>
      <c r="D9" s="30"/>
      <c r="E9" s="236">
        <f t="shared" si="1"/>
        <v>0</v>
      </c>
      <c r="F9" s="7" t="str">
        <f t="shared" si="0"/>
        <v/>
      </c>
    </row>
    <row r="10" spans="1:9" outlineLevel="1" x14ac:dyDescent="0.2">
      <c r="A10" s="38"/>
      <c r="B10" s="1"/>
      <c r="C10" s="30"/>
      <c r="D10" s="30"/>
      <c r="E10" s="236">
        <f t="shared" si="1"/>
        <v>0</v>
      </c>
      <c r="F10" s="7" t="str">
        <f t="shared" si="0"/>
        <v/>
      </c>
    </row>
    <row r="11" spans="1:9" outlineLevel="1" x14ac:dyDescent="0.2">
      <c r="A11" s="38"/>
      <c r="B11" s="1"/>
      <c r="C11" s="30"/>
      <c r="D11" s="30"/>
      <c r="E11" s="236">
        <f t="shared" si="1"/>
        <v>0</v>
      </c>
      <c r="F11" s="7" t="str">
        <f t="shared" si="0"/>
        <v/>
      </c>
    </row>
    <row r="12" spans="1:9" outlineLevel="1" x14ac:dyDescent="0.2">
      <c r="A12" s="38"/>
      <c r="B12" s="1"/>
      <c r="C12" s="30"/>
      <c r="D12" s="30"/>
      <c r="E12" s="236">
        <f t="shared" si="1"/>
        <v>0</v>
      </c>
      <c r="F12" s="7" t="str">
        <f t="shared" si="0"/>
        <v/>
      </c>
      <c r="I12" s="237"/>
    </row>
    <row r="13" spans="1:9" outlineLevel="1" x14ac:dyDescent="0.2">
      <c r="A13" s="38" t="s">
        <v>46</v>
      </c>
      <c r="B13" s="1" t="s">
        <v>2</v>
      </c>
      <c r="C13" s="30"/>
      <c r="D13" s="30"/>
      <c r="E13" s="236">
        <f t="shared" si="1"/>
        <v>0</v>
      </c>
      <c r="F13" s="7" t="str">
        <f t="shared" si="0"/>
        <v/>
      </c>
    </row>
    <row r="14" spans="1:9" ht="6" customHeight="1" outlineLevel="1" thickBot="1" x14ac:dyDescent="0.25">
      <c r="A14" s="38"/>
      <c r="B14" s="1"/>
      <c r="C14" s="30"/>
      <c r="D14" s="30"/>
      <c r="E14" s="236">
        <f t="shared" si="1"/>
        <v>0</v>
      </c>
      <c r="F14" s="7" t="str">
        <f t="shared" si="0"/>
        <v/>
      </c>
    </row>
    <row r="15" spans="1:9" ht="13.5" outlineLevel="1" thickBot="1" x14ac:dyDescent="0.25">
      <c r="A15" s="4" t="s">
        <v>1</v>
      </c>
      <c r="B15" s="5" t="s">
        <v>45</v>
      </c>
      <c r="C15" s="235">
        <f>SUM(C16:C23)</f>
        <v>0</v>
      </c>
      <c r="D15" s="235">
        <f>SUM(D16:D23)</f>
        <v>0</v>
      </c>
      <c r="E15" s="162">
        <f>+C15+D15</f>
        <v>0</v>
      </c>
      <c r="F15" s="7" t="str">
        <f t="shared" si="0"/>
        <v/>
      </c>
    </row>
    <row r="16" spans="1:9" outlineLevel="1" x14ac:dyDescent="0.2">
      <c r="A16" s="37" t="s">
        <v>21</v>
      </c>
      <c r="B16" s="3"/>
      <c r="C16" s="30"/>
      <c r="D16" s="30"/>
      <c r="E16" s="236">
        <f>+C16+D16</f>
        <v>0</v>
      </c>
      <c r="F16" s="7" t="str">
        <f t="shared" si="0"/>
        <v/>
      </c>
    </row>
    <row r="17" spans="1:9" outlineLevel="1" x14ac:dyDescent="0.2">
      <c r="A17" s="38" t="s">
        <v>26</v>
      </c>
      <c r="B17" s="1"/>
      <c r="C17" s="30"/>
      <c r="D17" s="30"/>
      <c r="E17" s="236">
        <f t="shared" ref="E17:E22" si="2">+C17+D17</f>
        <v>0</v>
      </c>
      <c r="F17" s="7" t="str">
        <f t="shared" si="0"/>
        <v/>
      </c>
    </row>
    <row r="18" spans="1:9" outlineLevel="1" x14ac:dyDescent="0.2">
      <c r="A18" s="38" t="s">
        <v>27</v>
      </c>
      <c r="B18" s="1"/>
      <c r="C18" s="30"/>
      <c r="D18" s="30"/>
      <c r="E18" s="236">
        <f t="shared" si="2"/>
        <v>0</v>
      </c>
      <c r="F18" s="7" t="str">
        <f t="shared" si="0"/>
        <v/>
      </c>
    </row>
    <row r="19" spans="1:9" outlineLevel="1" x14ac:dyDescent="0.2">
      <c r="A19" s="38"/>
      <c r="B19" s="1"/>
      <c r="C19" s="30"/>
      <c r="D19" s="30"/>
      <c r="E19" s="236">
        <f t="shared" ref="E19" si="3">+C19+D19</f>
        <v>0</v>
      </c>
      <c r="F19" s="7" t="str">
        <f t="shared" si="0"/>
        <v/>
      </c>
    </row>
    <row r="20" spans="1:9" outlineLevel="1" x14ac:dyDescent="0.2">
      <c r="A20" s="38"/>
      <c r="B20" s="1"/>
      <c r="C20" s="30"/>
      <c r="D20" s="30"/>
      <c r="E20" s="236">
        <f t="shared" si="2"/>
        <v>0</v>
      </c>
      <c r="F20" s="7" t="str">
        <f t="shared" si="0"/>
        <v/>
      </c>
    </row>
    <row r="21" spans="1:9" outlineLevel="1" x14ac:dyDescent="0.2">
      <c r="A21" s="38"/>
      <c r="B21" s="1"/>
      <c r="C21" s="30"/>
      <c r="D21" s="30"/>
      <c r="E21" s="236">
        <f t="shared" si="2"/>
        <v>0</v>
      </c>
      <c r="F21" s="7" t="str">
        <f t="shared" si="0"/>
        <v/>
      </c>
    </row>
    <row r="22" spans="1:9" outlineLevel="1" x14ac:dyDescent="0.2">
      <c r="A22" s="38" t="s">
        <v>46</v>
      </c>
      <c r="B22" s="1" t="s">
        <v>2</v>
      </c>
      <c r="C22" s="30"/>
      <c r="D22" s="30"/>
      <c r="E22" s="236">
        <f t="shared" si="2"/>
        <v>0</v>
      </c>
      <c r="F22" s="7" t="str">
        <f t="shared" si="0"/>
        <v/>
      </c>
    </row>
    <row r="23" spans="1:9" ht="6" customHeight="1" outlineLevel="1" thickBot="1" x14ac:dyDescent="0.25">
      <c r="A23" s="38"/>
      <c r="B23" s="1"/>
      <c r="C23" s="30"/>
      <c r="D23" s="30"/>
      <c r="E23" s="236">
        <f t="shared" ref="E23" si="4">+C23+D23</f>
        <v>0</v>
      </c>
      <c r="F23" s="7" t="str">
        <f t="shared" si="0"/>
        <v/>
      </c>
    </row>
    <row r="24" spans="1:9" ht="13.5" outlineLevel="1" thickBot="1" x14ac:dyDescent="0.25">
      <c r="A24" s="4" t="s">
        <v>37</v>
      </c>
      <c r="B24" s="5" t="s">
        <v>47</v>
      </c>
      <c r="C24" s="235">
        <f>SUM(C25:C32)</f>
        <v>0</v>
      </c>
      <c r="D24" s="235">
        <f>SUM(D25:D32)</f>
        <v>0</v>
      </c>
      <c r="E24" s="162">
        <f>+C24+D24</f>
        <v>0</v>
      </c>
      <c r="F24" s="7" t="str">
        <f t="shared" ref="F24" si="5">+IF(C24+D24=E24,"","L")</f>
        <v/>
      </c>
    </row>
    <row r="25" spans="1:9" outlineLevel="1" x14ac:dyDescent="0.2">
      <c r="A25" s="37" t="s">
        <v>38</v>
      </c>
      <c r="B25" s="3"/>
      <c r="C25" s="30"/>
      <c r="D25" s="30"/>
      <c r="E25" s="236">
        <f>+C25+D25</f>
        <v>0</v>
      </c>
      <c r="F25" s="7" t="str">
        <f t="shared" si="0"/>
        <v/>
      </c>
    </row>
    <row r="26" spans="1:9" outlineLevel="1" x14ac:dyDescent="0.2">
      <c r="A26" s="38" t="s">
        <v>39</v>
      </c>
      <c r="B26" s="1"/>
      <c r="C26" s="30"/>
      <c r="D26" s="30"/>
      <c r="E26" s="236">
        <f t="shared" ref="E26:E32" si="6">+C26+D26</f>
        <v>0</v>
      </c>
      <c r="F26" s="7" t="str">
        <f t="shared" si="0"/>
        <v/>
      </c>
    </row>
    <row r="27" spans="1:9" outlineLevel="1" x14ac:dyDescent="0.2">
      <c r="A27" s="38" t="s">
        <v>54</v>
      </c>
      <c r="B27" s="1"/>
      <c r="C27" s="30"/>
      <c r="D27" s="30"/>
      <c r="E27" s="236">
        <f t="shared" si="6"/>
        <v>0</v>
      </c>
      <c r="F27" s="7" t="str">
        <f t="shared" si="0"/>
        <v/>
      </c>
    </row>
    <row r="28" spans="1:9" outlineLevel="1" x14ac:dyDescent="0.2">
      <c r="A28" s="38"/>
      <c r="B28" s="1"/>
      <c r="C28" s="30"/>
      <c r="D28" s="30"/>
      <c r="E28" s="236">
        <f t="shared" si="6"/>
        <v>0</v>
      </c>
      <c r="F28" s="7" t="str">
        <f t="shared" si="0"/>
        <v/>
      </c>
    </row>
    <row r="29" spans="1:9" outlineLevel="1" x14ac:dyDescent="0.2">
      <c r="A29" s="38"/>
      <c r="B29" s="1"/>
      <c r="C29" s="30"/>
      <c r="D29" s="30"/>
      <c r="E29" s="236">
        <f t="shared" si="6"/>
        <v>0</v>
      </c>
      <c r="F29" s="7" t="str">
        <f t="shared" si="0"/>
        <v/>
      </c>
    </row>
    <row r="30" spans="1:9" outlineLevel="1" x14ac:dyDescent="0.2">
      <c r="A30" s="38"/>
      <c r="B30" s="1"/>
      <c r="C30" s="30"/>
      <c r="D30" s="30"/>
      <c r="E30" s="236">
        <f t="shared" si="6"/>
        <v>0</v>
      </c>
      <c r="F30" s="7" t="str">
        <f t="shared" si="0"/>
        <v/>
      </c>
      <c r="I30" s="237"/>
    </row>
    <row r="31" spans="1:9" outlineLevel="1" x14ac:dyDescent="0.2">
      <c r="A31" s="38" t="s">
        <v>46</v>
      </c>
      <c r="B31" s="1" t="s">
        <v>2</v>
      </c>
      <c r="C31" s="30"/>
      <c r="D31" s="30"/>
      <c r="E31" s="236">
        <f t="shared" ref="E31" si="7">+C31+D31</f>
        <v>0</v>
      </c>
      <c r="F31" s="7" t="str">
        <f t="shared" ref="F31" si="8">+IF(C31+D31=E31,"","L")</f>
        <v/>
      </c>
    </row>
    <row r="32" spans="1:9" ht="6" customHeight="1" outlineLevel="1" thickBot="1" x14ac:dyDescent="0.25">
      <c r="A32" s="38"/>
      <c r="B32" s="1"/>
      <c r="C32" s="30"/>
      <c r="D32" s="30"/>
      <c r="E32" s="236">
        <f t="shared" si="6"/>
        <v>0</v>
      </c>
      <c r="F32" s="7" t="str">
        <f t="shared" si="0"/>
        <v/>
      </c>
    </row>
    <row r="33" spans="1:9" ht="13.5" outlineLevel="1" thickBot="1" x14ac:dyDescent="0.25">
      <c r="A33" s="4" t="s">
        <v>20</v>
      </c>
      <c r="B33" s="5" t="s">
        <v>48</v>
      </c>
      <c r="C33" s="235">
        <f>SUM(C34:C41)</f>
        <v>0</v>
      </c>
      <c r="D33" s="235">
        <f>SUM(D34:D41)</f>
        <v>0</v>
      </c>
      <c r="E33" s="162">
        <f>+C33+D33</f>
        <v>0</v>
      </c>
      <c r="F33" s="7" t="str">
        <f t="shared" si="0"/>
        <v/>
      </c>
    </row>
    <row r="34" spans="1:9" outlineLevel="1" x14ac:dyDescent="0.2">
      <c r="A34" s="37" t="s">
        <v>55</v>
      </c>
      <c r="B34" s="3"/>
      <c r="C34" s="30"/>
      <c r="D34" s="30"/>
      <c r="E34" s="236">
        <f>+C34+D34</f>
        <v>0</v>
      </c>
      <c r="F34" s="7" t="str">
        <f t="shared" si="0"/>
        <v/>
      </c>
    </row>
    <row r="35" spans="1:9" outlineLevel="1" x14ac:dyDescent="0.2">
      <c r="A35" s="38" t="s">
        <v>56</v>
      </c>
      <c r="B35" s="1"/>
      <c r="C35" s="30"/>
      <c r="D35" s="30"/>
      <c r="E35" s="236">
        <f t="shared" ref="E35:E41" si="9">+C35+D35</f>
        <v>0</v>
      </c>
      <c r="F35" s="7" t="str">
        <f t="shared" si="0"/>
        <v/>
      </c>
    </row>
    <row r="36" spans="1:9" outlineLevel="1" x14ac:dyDescent="0.2">
      <c r="A36" s="38" t="s">
        <v>57</v>
      </c>
      <c r="B36" s="1"/>
      <c r="C36" s="30"/>
      <c r="D36" s="30"/>
      <c r="E36" s="236">
        <f t="shared" si="9"/>
        <v>0</v>
      </c>
      <c r="F36" s="7" t="str">
        <f t="shared" si="0"/>
        <v/>
      </c>
    </row>
    <row r="37" spans="1:9" outlineLevel="1" x14ac:dyDescent="0.2">
      <c r="A37" s="38"/>
      <c r="B37" s="1"/>
      <c r="C37" s="30"/>
      <c r="D37" s="30"/>
      <c r="E37" s="236">
        <f t="shared" si="9"/>
        <v>0</v>
      </c>
      <c r="F37" s="7" t="str">
        <f t="shared" si="0"/>
        <v/>
      </c>
    </row>
    <row r="38" spans="1:9" outlineLevel="1" x14ac:dyDescent="0.2">
      <c r="A38" s="38"/>
      <c r="B38" s="1"/>
      <c r="C38" s="30"/>
      <c r="D38" s="30"/>
      <c r="E38" s="236"/>
    </row>
    <row r="39" spans="1:9" outlineLevel="1" x14ac:dyDescent="0.2">
      <c r="A39" s="38"/>
      <c r="B39" s="1"/>
      <c r="C39" s="30"/>
      <c r="D39" s="30"/>
      <c r="E39" s="236">
        <f t="shared" si="9"/>
        <v>0</v>
      </c>
      <c r="F39" s="7" t="str">
        <f t="shared" si="0"/>
        <v/>
      </c>
      <c r="I39" s="237"/>
    </row>
    <row r="40" spans="1:9" outlineLevel="1" x14ac:dyDescent="0.2">
      <c r="A40" s="38" t="s">
        <v>22</v>
      </c>
      <c r="B40" s="1"/>
      <c r="C40" s="30"/>
      <c r="D40" s="30"/>
      <c r="E40" s="236">
        <f t="shared" si="9"/>
        <v>0</v>
      </c>
      <c r="F40" s="7" t="str">
        <f t="shared" si="0"/>
        <v/>
      </c>
      <c r="I40" s="237"/>
    </row>
    <row r="41" spans="1:9" ht="6" customHeight="1" outlineLevel="1" thickBot="1" x14ac:dyDescent="0.25">
      <c r="A41" s="38"/>
      <c r="B41" s="1"/>
      <c r="C41" s="30"/>
      <c r="D41" s="30"/>
      <c r="E41" s="236">
        <f t="shared" si="9"/>
        <v>0</v>
      </c>
      <c r="F41" s="7" t="str">
        <f t="shared" ref="F41" si="10">+IF(C41+D41=E41,"","L")</f>
        <v/>
      </c>
    </row>
    <row r="42" spans="1:9" s="6" customFormat="1" ht="13.5" thickBot="1" x14ac:dyDescent="0.25">
      <c r="A42" s="82" t="s">
        <v>49</v>
      </c>
      <c r="B42" s="83" t="s">
        <v>190</v>
      </c>
      <c r="C42" s="84">
        <f>SUM(C43:C50)</f>
        <v>0</v>
      </c>
      <c r="D42" s="84">
        <f>SUM(D43:D50)</f>
        <v>0</v>
      </c>
      <c r="E42" s="85">
        <f>+C42+D42</f>
        <v>0</v>
      </c>
      <c r="F42" s="7" t="str">
        <f t="shared" si="0"/>
        <v/>
      </c>
    </row>
    <row r="43" spans="1:9" outlineLevel="1" x14ac:dyDescent="0.2">
      <c r="A43" s="37" t="s">
        <v>50</v>
      </c>
      <c r="B43" s="15"/>
      <c r="C43" s="30"/>
      <c r="D43" s="30"/>
      <c r="E43" s="236">
        <f>+C43+D43</f>
        <v>0</v>
      </c>
      <c r="F43" s="7" t="str">
        <f t="shared" si="0"/>
        <v/>
      </c>
    </row>
    <row r="44" spans="1:9" outlineLevel="1" x14ac:dyDescent="0.2">
      <c r="A44" s="38" t="s">
        <v>51</v>
      </c>
      <c r="B44" s="1"/>
      <c r="C44" s="20"/>
      <c r="D44" s="20"/>
      <c r="E44" s="106">
        <f>+C44+D44</f>
        <v>0</v>
      </c>
      <c r="F44" s="7" t="str">
        <f t="shared" si="0"/>
        <v/>
      </c>
    </row>
    <row r="45" spans="1:9" outlineLevel="1" x14ac:dyDescent="0.2">
      <c r="A45" s="38" t="s">
        <v>52</v>
      </c>
      <c r="B45" s="1"/>
      <c r="C45" s="20"/>
      <c r="D45" s="20"/>
      <c r="E45" s="106">
        <f t="shared" ref="E45:E50" si="11">+C45+D45</f>
        <v>0</v>
      </c>
      <c r="F45" s="7" t="str">
        <f t="shared" si="0"/>
        <v/>
      </c>
    </row>
    <row r="46" spans="1:9" outlineLevel="1" x14ac:dyDescent="0.2">
      <c r="A46" s="38" t="s">
        <v>53</v>
      </c>
      <c r="B46" s="1"/>
      <c r="C46" s="30"/>
      <c r="D46" s="30"/>
      <c r="E46" s="106">
        <f t="shared" si="11"/>
        <v>0</v>
      </c>
      <c r="F46" s="7" t="str">
        <f t="shared" si="0"/>
        <v/>
      </c>
    </row>
    <row r="47" spans="1:9" outlineLevel="1" x14ac:dyDescent="0.2">
      <c r="A47" s="38"/>
      <c r="B47" s="1"/>
      <c r="C47" s="30"/>
      <c r="D47" s="30"/>
      <c r="E47" s="236">
        <f t="shared" si="11"/>
        <v>0</v>
      </c>
      <c r="F47" s="7" t="str">
        <f t="shared" si="0"/>
        <v/>
      </c>
    </row>
    <row r="48" spans="1:9" outlineLevel="1" x14ac:dyDescent="0.2">
      <c r="A48" s="38"/>
      <c r="B48" s="1"/>
      <c r="C48" s="30"/>
      <c r="D48" s="30"/>
      <c r="E48" s="236">
        <f t="shared" si="11"/>
        <v>0</v>
      </c>
      <c r="F48" s="7" t="str">
        <f t="shared" si="0"/>
        <v/>
      </c>
    </row>
    <row r="49" spans="1:7" outlineLevel="1" x14ac:dyDescent="0.2">
      <c r="A49" s="38" t="s">
        <v>22</v>
      </c>
      <c r="B49" s="1"/>
      <c r="C49" s="30"/>
      <c r="D49" s="30"/>
      <c r="E49" s="236">
        <f t="shared" si="11"/>
        <v>0</v>
      </c>
      <c r="F49" s="7" t="str">
        <f t="shared" si="0"/>
        <v/>
      </c>
    </row>
    <row r="50" spans="1:7" ht="6" customHeight="1" outlineLevel="1" thickBot="1" x14ac:dyDescent="0.25">
      <c r="A50" s="38"/>
      <c r="B50" s="1"/>
      <c r="C50" s="30"/>
      <c r="D50" s="30"/>
      <c r="E50" s="236">
        <f t="shared" si="11"/>
        <v>0</v>
      </c>
      <c r="F50" s="7" t="str">
        <f t="shared" ref="F50" si="12">+IF(C50+D50=E50,"","L")</f>
        <v/>
      </c>
    </row>
    <row r="51" spans="1:7" ht="13.5" thickBot="1" x14ac:dyDescent="0.25">
      <c r="A51" s="82" t="s">
        <v>58</v>
      </c>
      <c r="B51" s="83" t="s">
        <v>191</v>
      </c>
      <c r="C51" s="84">
        <f>SUM(C52:C59)</f>
        <v>0</v>
      </c>
      <c r="D51" s="84">
        <f>SUM(D52:D59)</f>
        <v>0</v>
      </c>
      <c r="E51" s="85">
        <f>+C51+D51</f>
        <v>0</v>
      </c>
      <c r="F51" s="7" t="str">
        <f t="shared" si="0"/>
        <v/>
      </c>
      <c r="G51" s="6" t="s">
        <v>90</v>
      </c>
    </row>
    <row r="52" spans="1:7" outlineLevel="1" x14ac:dyDescent="0.2">
      <c r="A52" s="40" t="s">
        <v>59</v>
      </c>
      <c r="B52" s="16" t="s">
        <v>64</v>
      </c>
      <c r="C52" s="30"/>
      <c r="D52" s="30"/>
      <c r="E52" s="101">
        <f t="shared" ref="E52:E59" si="13">+C52+D52</f>
        <v>0</v>
      </c>
      <c r="F52" s="7" t="str">
        <f t="shared" si="0"/>
        <v/>
      </c>
    </row>
    <row r="53" spans="1:7" outlineLevel="1" x14ac:dyDescent="0.2">
      <c r="A53" s="41" t="s">
        <v>60</v>
      </c>
      <c r="B53" s="2" t="s">
        <v>65</v>
      </c>
      <c r="C53" s="30"/>
      <c r="D53" s="30"/>
      <c r="E53" s="101">
        <f t="shared" si="13"/>
        <v>0</v>
      </c>
      <c r="F53" s="7" t="str">
        <f t="shared" si="0"/>
        <v/>
      </c>
    </row>
    <row r="54" spans="1:7" outlineLevel="1" x14ac:dyDescent="0.2">
      <c r="A54" s="41" t="s">
        <v>61</v>
      </c>
      <c r="B54" s="2" t="s">
        <v>66</v>
      </c>
      <c r="C54" s="30"/>
      <c r="D54" s="30"/>
      <c r="E54" s="101">
        <f t="shared" si="13"/>
        <v>0</v>
      </c>
      <c r="F54" s="7" t="str">
        <f t="shared" si="0"/>
        <v/>
      </c>
    </row>
    <row r="55" spans="1:7" outlineLevel="1" x14ac:dyDescent="0.2">
      <c r="A55" s="41" t="s">
        <v>62</v>
      </c>
      <c r="B55" s="2" t="s">
        <v>67</v>
      </c>
      <c r="C55" s="30"/>
      <c r="D55" s="30"/>
      <c r="E55" s="101">
        <f t="shared" si="13"/>
        <v>0</v>
      </c>
      <c r="F55" s="7" t="str">
        <f t="shared" si="0"/>
        <v/>
      </c>
    </row>
    <row r="56" spans="1:7" outlineLevel="1" x14ac:dyDescent="0.2">
      <c r="A56" s="41"/>
      <c r="B56" s="13"/>
      <c r="C56" s="30"/>
      <c r="D56" s="30"/>
      <c r="E56" s="101">
        <f t="shared" si="13"/>
        <v>0</v>
      </c>
      <c r="F56" s="7" t="str">
        <f t="shared" si="0"/>
        <v/>
      </c>
    </row>
    <row r="57" spans="1:7" outlineLevel="1" x14ac:dyDescent="0.2">
      <c r="A57" s="38"/>
      <c r="B57" s="13"/>
      <c r="C57" s="30"/>
      <c r="D57" s="30"/>
      <c r="E57" s="101">
        <f t="shared" si="13"/>
        <v>0</v>
      </c>
      <c r="F57" s="7" t="str">
        <f t="shared" si="0"/>
        <v/>
      </c>
    </row>
    <row r="58" spans="1:7" outlineLevel="1" x14ac:dyDescent="0.2">
      <c r="A58" s="38" t="s">
        <v>22</v>
      </c>
      <c r="B58" s="13"/>
      <c r="C58" s="30"/>
      <c r="D58" s="30"/>
      <c r="E58" s="101">
        <f t="shared" si="13"/>
        <v>0</v>
      </c>
      <c r="F58" s="7" t="str">
        <f t="shared" si="0"/>
        <v/>
      </c>
    </row>
    <row r="59" spans="1:7" ht="6" customHeight="1" outlineLevel="1" thickBot="1" x14ac:dyDescent="0.25">
      <c r="A59" s="38"/>
      <c r="B59" s="1"/>
      <c r="C59" s="30"/>
      <c r="D59" s="30"/>
      <c r="E59" s="236">
        <f t="shared" si="13"/>
        <v>0</v>
      </c>
      <c r="F59" s="7" t="str">
        <f t="shared" ref="F59" si="14">+IF(C59+D59=E59,"","L")</f>
        <v/>
      </c>
    </row>
    <row r="60" spans="1:7" ht="13.5" thickBot="1" x14ac:dyDescent="0.25">
      <c r="A60" s="82" t="s">
        <v>63</v>
      </c>
      <c r="B60" s="83" t="s">
        <v>192</v>
      </c>
      <c r="C60" s="84">
        <f>SUM(C61:C67)</f>
        <v>0</v>
      </c>
      <c r="D60" s="84">
        <f>SUM(D61:D67)</f>
        <v>0</v>
      </c>
      <c r="E60" s="85">
        <f>+C60+D60</f>
        <v>0</v>
      </c>
      <c r="F60" s="7" t="str">
        <f t="shared" ref="F60:F121" si="15">+IF(C60+D60=E60,"","L")</f>
        <v/>
      </c>
    </row>
    <row r="61" spans="1:7" outlineLevel="1" x14ac:dyDescent="0.2">
      <c r="A61" s="40" t="s">
        <v>69</v>
      </c>
      <c r="B61" s="16" t="s">
        <v>74</v>
      </c>
      <c r="C61" s="30"/>
      <c r="D61" s="30"/>
      <c r="E61" s="101">
        <f t="shared" ref="E61:E67" si="16">+C61+D61</f>
        <v>0</v>
      </c>
      <c r="F61" s="7" t="str">
        <f t="shared" si="15"/>
        <v/>
      </c>
    </row>
    <row r="62" spans="1:7" outlineLevel="1" x14ac:dyDescent="0.2">
      <c r="A62" s="41" t="s">
        <v>70</v>
      </c>
      <c r="B62" s="2" t="s">
        <v>75</v>
      </c>
      <c r="C62" s="30"/>
      <c r="D62" s="30"/>
      <c r="E62" s="101">
        <f t="shared" si="16"/>
        <v>0</v>
      </c>
      <c r="F62" s="7" t="str">
        <f t="shared" si="15"/>
        <v/>
      </c>
    </row>
    <row r="63" spans="1:7" outlineLevel="1" x14ac:dyDescent="0.2">
      <c r="A63" s="41" t="s">
        <v>71</v>
      </c>
      <c r="B63" s="2" t="s">
        <v>110</v>
      </c>
      <c r="C63" s="30"/>
      <c r="D63" s="30"/>
      <c r="E63" s="101">
        <f t="shared" si="16"/>
        <v>0</v>
      </c>
      <c r="F63" s="7" t="str">
        <f t="shared" si="15"/>
        <v/>
      </c>
    </row>
    <row r="64" spans="1:7" outlineLevel="1" x14ac:dyDescent="0.2">
      <c r="A64" s="41"/>
      <c r="B64" s="2"/>
      <c r="C64" s="30"/>
      <c r="D64" s="30"/>
      <c r="E64" s="101">
        <f t="shared" si="16"/>
        <v>0</v>
      </c>
      <c r="F64" s="7" t="str">
        <f t="shared" si="15"/>
        <v/>
      </c>
    </row>
    <row r="65" spans="1:18" outlineLevel="1" x14ac:dyDescent="0.2">
      <c r="A65" s="41"/>
      <c r="B65" s="13"/>
      <c r="C65" s="30"/>
      <c r="D65" s="30"/>
      <c r="E65" s="101">
        <f t="shared" si="16"/>
        <v>0</v>
      </c>
      <c r="F65" s="7" t="str">
        <f t="shared" si="15"/>
        <v/>
      </c>
    </row>
    <row r="66" spans="1:18" outlineLevel="1" x14ac:dyDescent="0.2">
      <c r="A66" s="38" t="s">
        <v>22</v>
      </c>
      <c r="B66" s="13"/>
      <c r="C66" s="30"/>
      <c r="D66" s="30"/>
      <c r="E66" s="101">
        <f t="shared" si="16"/>
        <v>0</v>
      </c>
      <c r="F66" s="7" t="str">
        <f t="shared" si="15"/>
        <v/>
      </c>
    </row>
    <row r="67" spans="1:18" ht="6" customHeight="1" outlineLevel="1" x14ac:dyDescent="0.2">
      <c r="A67" s="38"/>
      <c r="B67" s="1"/>
      <c r="C67" s="30"/>
      <c r="D67" s="30"/>
      <c r="E67" s="236">
        <f t="shared" si="16"/>
        <v>0</v>
      </c>
      <c r="F67" s="7" t="str">
        <f t="shared" si="15"/>
        <v/>
      </c>
    </row>
    <row r="68" spans="1:18" ht="13.5" customHeight="1" thickBot="1" x14ac:dyDescent="0.25">
      <c r="A68" s="86" t="s">
        <v>73</v>
      </c>
      <c r="B68" s="87" t="s">
        <v>207</v>
      </c>
      <c r="C68" s="88">
        <f>SUM(C69:C76)</f>
        <v>0</v>
      </c>
      <c r="D68" s="88">
        <f>SUM(D69:D76)</f>
        <v>0</v>
      </c>
      <c r="E68" s="89">
        <f>+C68+D68</f>
        <v>0</v>
      </c>
      <c r="F68" s="7" t="str">
        <f t="shared" ref="F68:F73" si="17">+IF(C68+D68=E68,"","L")</f>
        <v/>
      </c>
      <c r="G68" s="163" t="s">
        <v>206</v>
      </c>
      <c r="H68" s="163"/>
      <c r="I68" s="163"/>
      <c r="J68" s="163"/>
      <c r="K68" s="163"/>
      <c r="L68" s="163"/>
      <c r="M68" s="163"/>
      <c r="N68" s="163"/>
      <c r="O68" s="163"/>
      <c r="P68" s="163"/>
      <c r="Q68" s="163"/>
      <c r="R68" s="163"/>
    </row>
    <row r="69" spans="1:18" outlineLevel="1" x14ac:dyDescent="0.2">
      <c r="A69" s="40" t="s">
        <v>77</v>
      </c>
      <c r="B69" s="16" t="s">
        <v>23</v>
      </c>
      <c r="C69" s="30"/>
      <c r="D69" s="30"/>
      <c r="E69" s="101">
        <f t="shared" ref="E69:E73" si="18">+C69+D69</f>
        <v>0</v>
      </c>
      <c r="F69" s="7" t="str">
        <f t="shared" si="17"/>
        <v/>
      </c>
    </row>
    <row r="70" spans="1:18" outlineLevel="1" x14ac:dyDescent="0.2">
      <c r="A70" s="41" t="s">
        <v>78</v>
      </c>
      <c r="B70" s="2" t="s">
        <v>83</v>
      </c>
      <c r="C70" s="30"/>
      <c r="D70" s="30"/>
      <c r="E70" s="101">
        <f t="shared" si="18"/>
        <v>0</v>
      </c>
      <c r="F70" s="7" t="str">
        <f t="shared" si="17"/>
        <v/>
      </c>
    </row>
    <row r="71" spans="1:18" outlineLevel="1" x14ac:dyDescent="0.2">
      <c r="A71" s="41" t="s">
        <v>79</v>
      </c>
      <c r="B71" s="2" t="s">
        <v>112</v>
      </c>
      <c r="C71" s="30"/>
      <c r="D71" s="30"/>
      <c r="E71" s="101">
        <f t="shared" ref="E71" si="19">+C71+D71</f>
        <v>0</v>
      </c>
      <c r="F71" s="7" t="str">
        <f t="shared" si="17"/>
        <v/>
      </c>
    </row>
    <row r="72" spans="1:18" outlineLevel="1" x14ac:dyDescent="0.2">
      <c r="A72" s="41"/>
      <c r="B72" s="2"/>
      <c r="C72" s="30"/>
      <c r="D72" s="30"/>
      <c r="E72" s="101">
        <f t="shared" si="18"/>
        <v>0</v>
      </c>
      <c r="F72" s="7" t="str">
        <f t="shared" si="17"/>
        <v/>
      </c>
    </row>
    <row r="73" spans="1:18" outlineLevel="1" x14ac:dyDescent="0.2">
      <c r="A73" s="38" t="s">
        <v>22</v>
      </c>
      <c r="B73" s="13"/>
      <c r="C73" s="30"/>
      <c r="D73" s="30"/>
      <c r="E73" s="101">
        <f t="shared" si="18"/>
        <v>0</v>
      </c>
      <c r="F73" s="7" t="str">
        <f t="shared" si="17"/>
        <v/>
      </c>
    </row>
    <row r="74" spans="1:18" ht="6" customHeight="1" outlineLevel="1" thickBot="1" x14ac:dyDescent="0.25">
      <c r="A74" s="39"/>
      <c r="B74" s="14"/>
      <c r="C74" s="238"/>
      <c r="D74" s="238"/>
      <c r="E74" s="103"/>
      <c r="F74" s="7" t="str">
        <f t="shared" ref="F74" si="20">+IF(C74+D74=E74,"","L")</f>
        <v/>
      </c>
    </row>
    <row r="75" spans="1:18" ht="13.5" outlineLevel="1" thickBot="1" x14ac:dyDescent="0.25">
      <c r="A75" s="160" t="s">
        <v>205</v>
      </c>
      <c r="B75" s="161" t="s">
        <v>84</v>
      </c>
      <c r="C75" s="239">
        <f>'3. Danish man hours'!$H$12</f>
        <v>0</v>
      </c>
      <c r="D75" s="22"/>
      <c r="E75" s="162">
        <f>+C75+D75</f>
        <v>0</v>
      </c>
      <c r="F75" s="7" t="str">
        <f>+IF(C75+D75=E75,"","L")</f>
        <v/>
      </c>
      <c r="I75" s="237"/>
    </row>
    <row r="76" spans="1:18" ht="6" customHeight="1" outlineLevel="1" thickBot="1" x14ac:dyDescent="0.25">
      <c r="A76" s="37"/>
      <c r="B76" s="3"/>
      <c r="C76" s="30"/>
      <c r="D76" s="30"/>
      <c r="E76" s="236">
        <f t="shared" ref="E76" si="21">+C76+D76</f>
        <v>0</v>
      </c>
      <c r="F76" s="7" t="str">
        <f>+IF(C76+D76=E76,"","L")</f>
        <v/>
      </c>
    </row>
    <row r="77" spans="1:18" s="6" customFormat="1" ht="13.5" thickBot="1" x14ac:dyDescent="0.25">
      <c r="A77" s="82" t="s">
        <v>76</v>
      </c>
      <c r="B77" s="83" t="s">
        <v>68</v>
      </c>
      <c r="C77" s="84">
        <f>SUM(C78:C85)</f>
        <v>0</v>
      </c>
      <c r="D77" s="84">
        <f>SUM(D78:D85)</f>
        <v>0</v>
      </c>
      <c r="E77" s="85">
        <f>+C77+D77</f>
        <v>0</v>
      </c>
      <c r="F77" s="7" t="str">
        <f t="shared" ref="F77:F85" si="22">+IF(C77+D77=E77,"","L")</f>
        <v/>
      </c>
    </row>
    <row r="78" spans="1:18" outlineLevel="1" x14ac:dyDescent="0.2">
      <c r="A78" s="37" t="s">
        <v>80</v>
      </c>
      <c r="B78" s="16" t="s">
        <v>72</v>
      </c>
      <c r="C78" s="30"/>
      <c r="D78" s="30"/>
      <c r="E78" s="236">
        <f>+C78+D78</f>
        <v>0</v>
      </c>
      <c r="F78" s="7" t="str">
        <f t="shared" si="22"/>
        <v/>
      </c>
    </row>
    <row r="79" spans="1:18" outlineLevel="1" x14ac:dyDescent="0.2">
      <c r="A79" s="38" t="s">
        <v>81</v>
      </c>
      <c r="B79" s="2"/>
      <c r="C79" s="20"/>
      <c r="D79" s="20"/>
      <c r="E79" s="106">
        <f>+C79+D79</f>
        <v>0</v>
      </c>
      <c r="F79" s="7" t="str">
        <f t="shared" si="22"/>
        <v/>
      </c>
    </row>
    <row r="80" spans="1:18" outlineLevel="1" x14ac:dyDescent="0.2">
      <c r="A80" s="38" t="s">
        <v>82</v>
      </c>
      <c r="B80" s="2"/>
      <c r="C80" s="30"/>
      <c r="D80" s="30"/>
      <c r="E80" s="106">
        <f t="shared" ref="E80:E85" si="23">+C80+D80</f>
        <v>0</v>
      </c>
      <c r="F80" s="7" t="str">
        <f t="shared" si="22"/>
        <v/>
      </c>
    </row>
    <row r="81" spans="1:9" outlineLevel="1" x14ac:dyDescent="0.2">
      <c r="A81" s="38" t="s">
        <v>204</v>
      </c>
      <c r="B81" s="2"/>
      <c r="C81" s="20"/>
      <c r="D81" s="20"/>
      <c r="E81" s="106">
        <f t="shared" si="23"/>
        <v>0</v>
      </c>
      <c r="F81" s="7" t="str">
        <f t="shared" si="22"/>
        <v/>
      </c>
    </row>
    <row r="82" spans="1:9" outlineLevel="1" x14ac:dyDescent="0.2">
      <c r="A82" s="38"/>
      <c r="B82" s="2"/>
      <c r="C82" s="20"/>
      <c r="D82" s="20"/>
      <c r="E82" s="106">
        <f t="shared" si="23"/>
        <v>0</v>
      </c>
      <c r="F82" s="7" t="str">
        <f t="shared" si="22"/>
        <v/>
      </c>
    </row>
    <row r="83" spans="1:9" outlineLevel="1" x14ac:dyDescent="0.2">
      <c r="A83" s="38"/>
      <c r="B83" s="2"/>
      <c r="C83" s="30"/>
      <c r="D83" s="30"/>
      <c r="E83" s="236">
        <f t="shared" si="23"/>
        <v>0</v>
      </c>
      <c r="F83" s="7" t="str">
        <f t="shared" si="22"/>
        <v/>
      </c>
    </row>
    <row r="84" spans="1:9" outlineLevel="1" x14ac:dyDescent="0.2">
      <c r="A84" s="38" t="s">
        <v>22</v>
      </c>
      <c r="B84" s="2"/>
      <c r="C84" s="30"/>
      <c r="D84" s="30"/>
      <c r="E84" s="101">
        <f t="shared" si="23"/>
        <v>0</v>
      </c>
      <c r="F84" s="7" t="str">
        <f t="shared" si="22"/>
        <v/>
      </c>
    </row>
    <row r="85" spans="1:9" ht="6" customHeight="1" outlineLevel="1" thickBot="1" x14ac:dyDescent="0.25">
      <c r="A85" s="38"/>
      <c r="B85" s="1"/>
      <c r="C85" s="30"/>
      <c r="D85" s="30"/>
      <c r="E85" s="236">
        <f t="shared" si="23"/>
        <v>0</v>
      </c>
      <c r="F85" s="7" t="str">
        <f t="shared" si="22"/>
        <v/>
      </c>
    </row>
    <row r="86" spans="1:9" ht="13.5" thickBot="1" x14ac:dyDescent="0.25">
      <c r="A86" s="82" t="s">
        <v>91</v>
      </c>
      <c r="B86" s="83" t="s">
        <v>193</v>
      </c>
      <c r="C86" s="84">
        <f>SUM(C87:C94)</f>
        <v>0</v>
      </c>
      <c r="D86" s="84">
        <f>SUM(D87:D94)</f>
        <v>0</v>
      </c>
      <c r="E86" s="85">
        <f>+C86+D86</f>
        <v>0</v>
      </c>
      <c r="F86" s="7" t="str">
        <f t="shared" ref="F86:F94" si="24">+IF(C86+D86=E86,"","L")</f>
        <v/>
      </c>
    </row>
    <row r="87" spans="1:9" outlineLevel="1" x14ac:dyDescent="0.2">
      <c r="A87" s="41" t="s">
        <v>92</v>
      </c>
      <c r="B87" s="16" t="s">
        <v>23</v>
      </c>
      <c r="C87" s="30"/>
      <c r="D87" s="30"/>
      <c r="E87" s="101">
        <f t="shared" ref="E87:E91" si="25">+C87+D87</f>
        <v>0</v>
      </c>
    </row>
    <row r="88" spans="1:9" outlineLevel="1" x14ac:dyDescent="0.2">
      <c r="A88" s="41" t="s">
        <v>93</v>
      </c>
      <c r="B88" s="2" t="s">
        <v>83</v>
      </c>
      <c r="C88" s="30"/>
      <c r="D88" s="30"/>
      <c r="E88" s="101">
        <f t="shared" si="25"/>
        <v>0</v>
      </c>
      <c r="F88" s="7" t="str">
        <f t="shared" si="24"/>
        <v/>
      </c>
    </row>
    <row r="89" spans="1:9" outlineLevel="1" x14ac:dyDescent="0.2">
      <c r="A89" s="41" t="s">
        <v>94</v>
      </c>
      <c r="B89" s="2" t="s">
        <v>111</v>
      </c>
      <c r="C89" s="30"/>
      <c r="D89" s="30"/>
      <c r="E89" s="101">
        <f t="shared" si="25"/>
        <v>0</v>
      </c>
      <c r="F89" s="7" t="str">
        <f t="shared" si="24"/>
        <v/>
      </c>
    </row>
    <row r="90" spans="1:9" outlineLevel="1" x14ac:dyDescent="0.2">
      <c r="A90" s="41"/>
      <c r="B90" s="2"/>
      <c r="C90" s="30"/>
      <c r="D90" s="30"/>
      <c r="E90" s="101">
        <f t="shared" si="25"/>
        <v>0</v>
      </c>
      <c r="F90" s="7" t="str">
        <f t="shared" si="24"/>
        <v/>
      </c>
    </row>
    <row r="91" spans="1:9" ht="13.5" outlineLevel="1" thickBot="1" x14ac:dyDescent="0.25">
      <c r="A91" s="39" t="s">
        <v>22</v>
      </c>
      <c r="B91" s="14"/>
      <c r="C91" s="238"/>
      <c r="D91" s="238"/>
      <c r="E91" s="103">
        <f t="shared" si="25"/>
        <v>0</v>
      </c>
      <c r="F91" s="7" t="str">
        <f t="shared" si="24"/>
        <v/>
      </c>
    </row>
    <row r="92" spans="1:9" outlineLevel="1" x14ac:dyDescent="0.2">
      <c r="A92" s="153" t="s">
        <v>95</v>
      </c>
      <c r="B92" s="154" t="s">
        <v>196</v>
      </c>
      <c r="C92" s="240">
        <f>'3. Danish man hours'!$H$20</f>
        <v>0</v>
      </c>
      <c r="D92" s="241"/>
      <c r="E92" s="242">
        <f>+C92+D92</f>
        <v>0</v>
      </c>
      <c r="F92" s="7" t="str">
        <f t="shared" ref="F92" si="26">+IF(C92+D92=E92,"","L")</f>
        <v/>
      </c>
      <c r="I92" s="237"/>
    </row>
    <row r="93" spans="1:9" ht="13.5" outlineLevel="1" thickBot="1" x14ac:dyDescent="0.25">
      <c r="A93" s="155" t="s">
        <v>198</v>
      </c>
      <c r="B93" s="156" t="s">
        <v>197</v>
      </c>
      <c r="C93" s="243">
        <f>'3. Danish man hours'!$H$28</f>
        <v>0</v>
      </c>
      <c r="D93" s="244"/>
      <c r="E93" s="245">
        <f>+C93+D93</f>
        <v>0</v>
      </c>
      <c r="F93" s="7" t="str">
        <f t="shared" si="24"/>
        <v/>
      </c>
      <c r="I93" s="237"/>
    </row>
    <row r="94" spans="1:9" ht="6" customHeight="1" outlineLevel="1" thickBot="1" x14ac:dyDescent="0.25">
      <c r="A94" s="37"/>
      <c r="B94" s="3"/>
      <c r="C94" s="30"/>
      <c r="D94" s="30"/>
      <c r="E94" s="236">
        <f t="shared" ref="E94" si="27">+C94+D94</f>
        <v>0</v>
      </c>
      <c r="F94" s="7" t="str">
        <f t="shared" si="24"/>
        <v/>
      </c>
    </row>
    <row r="95" spans="1:9" ht="13.5" thickBot="1" x14ac:dyDescent="0.25">
      <c r="A95" s="82" t="s">
        <v>141</v>
      </c>
      <c r="B95" s="83" t="s">
        <v>194</v>
      </c>
      <c r="C95" s="84">
        <f>SUM(C96:C101)</f>
        <v>0</v>
      </c>
      <c r="D95" s="84">
        <f>SUM(D96:D101)</f>
        <v>0</v>
      </c>
      <c r="E95" s="85">
        <f>+C95+D95</f>
        <v>0</v>
      </c>
      <c r="F95" s="7" t="str">
        <f t="shared" si="15"/>
        <v/>
      </c>
    </row>
    <row r="96" spans="1:9" outlineLevel="1" x14ac:dyDescent="0.2">
      <c r="A96" s="40" t="s">
        <v>142</v>
      </c>
      <c r="B96" s="16" t="s">
        <v>146</v>
      </c>
      <c r="C96" s="30"/>
      <c r="D96" s="30"/>
      <c r="E96" s="101">
        <f t="shared" ref="E96:E98" si="28">+C96+D96</f>
        <v>0</v>
      </c>
      <c r="F96" s="7" t="str">
        <f t="shared" si="15"/>
        <v/>
      </c>
    </row>
    <row r="97" spans="1:9" outlineLevel="1" x14ac:dyDescent="0.2">
      <c r="A97" s="41" t="s">
        <v>143</v>
      </c>
      <c r="B97" s="2" t="s">
        <v>147</v>
      </c>
      <c r="C97" s="30"/>
      <c r="D97" s="30"/>
      <c r="E97" s="101">
        <f t="shared" si="28"/>
        <v>0</v>
      </c>
      <c r="F97" s="7" t="str">
        <f t="shared" si="15"/>
        <v/>
      </c>
    </row>
    <row r="98" spans="1:9" outlineLevel="1" x14ac:dyDescent="0.2">
      <c r="A98" s="41"/>
      <c r="B98" s="2"/>
      <c r="C98" s="30"/>
      <c r="D98" s="30"/>
      <c r="E98" s="101">
        <f t="shared" si="28"/>
        <v>0</v>
      </c>
      <c r="F98" s="7" t="str">
        <f t="shared" si="15"/>
        <v/>
      </c>
    </row>
    <row r="99" spans="1:9" ht="6" customHeight="1" outlineLevel="1" thickBot="1" x14ac:dyDescent="0.25">
      <c r="A99" s="39"/>
      <c r="B99" s="14"/>
      <c r="C99" s="238"/>
      <c r="D99" s="238"/>
      <c r="E99" s="103"/>
      <c r="F99" s="7" t="str">
        <f t="shared" si="15"/>
        <v/>
      </c>
    </row>
    <row r="100" spans="1:9" ht="13.5" outlineLevel="1" thickBot="1" x14ac:dyDescent="0.25">
      <c r="A100" s="160" t="s">
        <v>215</v>
      </c>
      <c r="B100" s="161" t="s">
        <v>84</v>
      </c>
      <c r="C100" s="239">
        <f>'3. Danish man hours'!$H$36</f>
        <v>0</v>
      </c>
      <c r="D100" s="22"/>
      <c r="E100" s="162">
        <f>+C100+D100</f>
        <v>0</v>
      </c>
      <c r="F100" s="7" t="str">
        <f>+IF(C100+D100=E100,"","L")</f>
        <v/>
      </c>
      <c r="I100" s="237"/>
    </row>
    <row r="101" spans="1:9" ht="6" customHeight="1" outlineLevel="1" x14ac:dyDescent="0.2">
      <c r="A101" s="38"/>
      <c r="B101" s="1"/>
      <c r="C101" s="30"/>
      <c r="D101" s="30"/>
      <c r="E101" s="236"/>
      <c r="F101" s="7" t="str">
        <f t="shared" si="15"/>
        <v/>
      </c>
    </row>
    <row r="102" spans="1:9" x14ac:dyDescent="0.2">
      <c r="A102" s="122"/>
      <c r="B102" s="123" t="s">
        <v>96</v>
      </c>
      <c r="C102" s="124">
        <f>+C5+C42+C51+C60+C68+C77+C86+C95</f>
        <v>0</v>
      </c>
      <c r="D102" s="124">
        <f>+D5+D42+D51+D60+D68+D77+D86+D95</f>
        <v>0</v>
      </c>
      <c r="E102" s="125">
        <f>+C102+D102</f>
        <v>0</v>
      </c>
      <c r="F102" s="7" t="str">
        <f t="shared" si="15"/>
        <v/>
      </c>
    </row>
    <row r="103" spans="1:9" ht="13.5" outlineLevel="1" thickBot="1" x14ac:dyDescent="0.25">
      <c r="A103" s="246"/>
      <c r="B103" s="247"/>
      <c r="C103" s="98"/>
      <c r="D103" s="98"/>
      <c r="E103" s="99"/>
      <c r="F103" s="7" t="str">
        <f t="shared" si="15"/>
        <v/>
      </c>
    </row>
    <row r="104" spans="1:9" ht="13.5" thickBot="1" x14ac:dyDescent="0.25">
      <c r="A104" s="82" t="s">
        <v>97</v>
      </c>
      <c r="B104" s="96" t="s">
        <v>149</v>
      </c>
      <c r="C104" s="22"/>
      <c r="D104" s="22"/>
      <c r="E104" s="93">
        <f>+C104+D104</f>
        <v>0</v>
      </c>
      <c r="F104" s="7" t="str">
        <f t="shared" si="15"/>
        <v/>
      </c>
    </row>
    <row r="105" spans="1:9" ht="13.5" outlineLevel="1" thickBot="1" x14ac:dyDescent="0.25">
      <c r="A105" s="173" t="str">
        <f>+"Budget margin is allowed between DKK: "&amp;ROUND(C102*6%,0)&amp;" - "&amp;ROUND(C102*10%,0)</f>
        <v>Budget margin is allowed between DKK: 0 - 0</v>
      </c>
      <c r="B105" s="174"/>
      <c r="C105" s="102"/>
      <c r="D105" s="102"/>
      <c r="E105" s="103"/>
      <c r="F105" s="7" t="str">
        <f t="shared" si="15"/>
        <v/>
      </c>
    </row>
    <row r="106" spans="1:9" ht="13.5" thickBot="1" x14ac:dyDescent="0.25">
      <c r="A106" s="90" t="s">
        <v>98</v>
      </c>
      <c r="B106" s="91" t="s">
        <v>148</v>
      </c>
      <c r="C106" s="92">
        <f>SUM(C107:C111)</f>
        <v>0</v>
      </c>
      <c r="D106" s="92">
        <f>SUM(D107:D111)</f>
        <v>0</v>
      </c>
      <c r="E106" s="93">
        <f>+C106+D106</f>
        <v>0</v>
      </c>
      <c r="F106" s="7" t="str">
        <f t="shared" si="15"/>
        <v/>
      </c>
    </row>
    <row r="107" spans="1:9" outlineLevel="1" x14ac:dyDescent="0.2">
      <c r="A107" s="42" t="s">
        <v>99</v>
      </c>
      <c r="B107" s="29" t="s">
        <v>100</v>
      </c>
      <c r="C107" s="30"/>
      <c r="D107" s="30"/>
      <c r="E107" s="101">
        <f t="shared" ref="E107:E110" si="29">+C107+D107</f>
        <v>0</v>
      </c>
      <c r="F107" s="7" t="str">
        <f t="shared" si="15"/>
        <v/>
      </c>
    </row>
    <row r="108" spans="1:9" outlineLevel="1" x14ac:dyDescent="0.2">
      <c r="A108" s="43" t="s">
        <v>101</v>
      </c>
      <c r="B108" s="23" t="s">
        <v>102</v>
      </c>
      <c r="C108" s="20"/>
      <c r="D108" s="20"/>
      <c r="E108" s="104">
        <f t="shared" si="29"/>
        <v>0</v>
      </c>
      <c r="F108" s="7" t="str">
        <f t="shared" si="15"/>
        <v/>
      </c>
    </row>
    <row r="109" spans="1:9" outlineLevel="1" x14ac:dyDescent="0.2">
      <c r="A109" s="44" t="s">
        <v>22</v>
      </c>
      <c r="B109" s="24"/>
      <c r="C109" s="21"/>
      <c r="D109" s="21"/>
      <c r="E109" s="105">
        <f t="shared" si="29"/>
        <v>0</v>
      </c>
      <c r="F109" s="7" t="str">
        <f t="shared" si="15"/>
        <v/>
      </c>
    </row>
    <row r="110" spans="1:9" ht="6" customHeight="1" outlineLevel="1" x14ac:dyDescent="0.2">
      <c r="A110" s="38"/>
      <c r="B110" s="1"/>
      <c r="C110" s="30"/>
      <c r="D110" s="30"/>
      <c r="E110" s="236">
        <f t="shared" si="29"/>
        <v>0</v>
      </c>
      <c r="F110" s="7" t="str">
        <f t="shared" si="15"/>
        <v/>
      </c>
    </row>
    <row r="111" spans="1:9" outlineLevel="1" x14ac:dyDescent="0.2">
      <c r="A111" s="43" t="s">
        <v>40</v>
      </c>
      <c r="B111" s="248" t="s">
        <v>114</v>
      </c>
      <c r="C111" s="126">
        <f>+'3. Danish man hours'!H43</f>
        <v>0</v>
      </c>
      <c r="D111" s="34"/>
      <c r="E111" s="106">
        <f>+C111+D111</f>
        <v>0</v>
      </c>
      <c r="F111" s="7" t="str">
        <f t="shared" si="15"/>
        <v/>
      </c>
    </row>
    <row r="112" spans="1:9" ht="13.5" outlineLevel="1" thickBot="1" x14ac:dyDescent="0.25">
      <c r="A112" s="175" t="str">
        <f>+"Information work is maximum DKK: "&amp;ROUND((C102)*0.02,0)</f>
        <v>Information work is maximum DKK: 0</v>
      </c>
      <c r="B112" s="176"/>
      <c r="C112" s="102"/>
      <c r="D112" s="102"/>
      <c r="E112" s="103"/>
      <c r="F112" s="7" t="str">
        <f t="shared" si="15"/>
        <v/>
      </c>
    </row>
    <row r="113" spans="1:6" ht="13.5" thickBot="1" x14ac:dyDescent="0.25">
      <c r="A113" s="82" t="s">
        <v>31</v>
      </c>
      <c r="B113" s="96" t="s">
        <v>113</v>
      </c>
      <c r="C113" s="239">
        <f>+'4. Disability compensation'!C15</f>
        <v>0</v>
      </c>
      <c r="D113" s="27"/>
      <c r="E113" s="93">
        <f>+C113+D113</f>
        <v>0</v>
      </c>
      <c r="F113" s="7" t="str">
        <f t="shared" si="15"/>
        <v/>
      </c>
    </row>
    <row r="114" spans="1:6" ht="13.5" outlineLevel="1" thickBot="1" x14ac:dyDescent="0.25">
      <c r="A114" s="166"/>
      <c r="B114" s="167"/>
      <c r="C114" s="102"/>
      <c r="D114" s="102"/>
      <c r="E114" s="103"/>
      <c r="F114" s="7" t="str">
        <f t="shared" si="15"/>
        <v/>
      </c>
    </row>
    <row r="115" spans="1:6" ht="13.5" thickBot="1" x14ac:dyDescent="0.25">
      <c r="A115" s="82" t="s">
        <v>32</v>
      </c>
      <c r="B115" s="96" t="s">
        <v>108</v>
      </c>
      <c r="C115" s="28"/>
      <c r="D115" s="28"/>
      <c r="E115" s="97">
        <f>+C115+D115</f>
        <v>0</v>
      </c>
      <c r="F115" s="7" t="str">
        <f t="shared" si="15"/>
        <v/>
      </c>
    </row>
    <row r="116" spans="1:6" outlineLevel="1" x14ac:dyDescent="0.2">
      <c r="A116" s="249"/>
      <c r="B116" s="250"/>
      <c r="C116" s="100"/>
      <c r="D116" s="100"/>
      <c r="E116" s="101"/>
      <c r="F116" s="7" t="str">
        <f t="shared" si="15"/>
        <v/>
      </c>
    </row>
    <row r="117" spans="1:6" x14ac:dyDescent="0.2">
      <c r="A117" s="127" t="s">
        <v>33</v>
      </c>
      <c r="B117" s="128" t="s">
        <v>4</v>
      </c>
      <c r="C117" s="129">
        <f>C115+C113+C106+C104+C102</f>
        <v>0</v>
      </c>
      <c r="D117" s="129">
        <f>D115+D113+D106+D104+D102</f>
        <v>0</v>
      </c>
      <c r="E117" s="130">
        <f>+C117+D117</f>
        <v>0</v>
      </c>
      <c r="F117" s="7" t="str">
        <f>+IF(C117+D117=E117,"","L")</f>
        <v/>
      </c>
    </row>
    <row r="118" spans="1:6" ht="13.5" outlineLevel="1" thickBot="1" x14ac:dyDescent="0.25">
      <c r="A118" s="251"/>
      <c r="B118" s="252"/>
      <c r="C118" s="98"/>
      <c r="D118" s="98"/>
      <c r="E118" s="99"/>
      <c r="F118" s="7" t="str">
        <f>+IF(C118+D118=E118,"","L")</f>
        <v/>
      </c>
    </row>
    <row r="119" spans="1:6" ht="13.5" thickBot="1" x14ac:dyDescent="0.25">
      <c r="A119" s="82" t="s">
        <v>34</v>
      </c>
      <c r="B119" s="83" t="s">
        <v>35</v>
      </c>
      <c r="C119" s="92">
        <f>+C117*0.07</f>
        <v>0</v>
      </c>
      <c r="D119" s="92"/>
      <c r="E119" s="85">
        <f>+C119+D119</f>
        <v>0</v>
      </c>
      <c r="F119" s="7" t="str">
        <f t="shared" si="15"/>
        <v/>
      </c>
    </row>
    <row r="120" spans="1:6" ht="13.5" outlineLevel="1" thickBot="1" x14ac:dyDescent="0.25">
      <c r="A120" s="177"/>
      <c r="B120" s="178"/>
      <c r="C120" s="102"/>
      <c r="D120" s="102"/>
      <c r="E120" s="253"/>
      <c r="F120" s="7" t="str">
        <f t="shared" si="15"/>
        <v/>
      </c>
    </row>
    <row r="121" spans="1:6" ht="16.149999999999999" customHeight="1" thickBot="1" x14ac:dyDescent="0.25">
      <c r="A121" s="131" t="s">
        <v>36</v>
      </c>
      <c r="B121" s="132" t="str">
        <f>+"Total amount   (Amount exc. Disability Comp. DKK= "&amp;ROUND(C121-C113*1.07,0)&amp;")"</f>
        <v>Total amount   (Amount exc. Disability Comp. DKK= 0)</v>
      </c>
      <c r="C121" s="133">
        <f>+C117+C119</f>
        <v>0</v>
      </c>
      <c r="D121" s="133">
        <f>+D117+D119</f>
        <v>0</v>
      </c>
      <c r="E121" s="134">
        <f>+C121+D121</f>
        <v>0</v>
      </c>
      <c r="F121" s="7" t="str">
        <f t="shared" si="15"/>
        <v/>
      </c>
    </row>
    <row r="122" spans="1:6" s="254" customFormat="1" ht="13.5" thickBot="1" x14ac:dyDescent="0.25">
      <c r="A122" s="11"/>
      <c r="B122" s="12" t="str">
        <f>+IF((C122=E122),"","Something went wrong - please check your calculations")</f>
        <v/>
      </c>
      <c r="C122" s="10" t="b">
        <f>+SUM(C7:C14,C16:C23,C25:C32,C34:C41,C43:C50,C52:C59,C61:C67,C78:C85,C96:C100,C69:C75,C87:C94,C104,C107:C110,C113,C115,+C119)=C121</f>
        <v>1</v>
      </c>
      <c r="D122" s="10" t="b">
        <f>+SUM(D7:D14,D16:D23,D25:D32,D34:D41,D43:D50,D52:D59,D61:D67,D78:D85,D96:D100,D69:D75,D87:D94,D104,D107:D110,D113,D115,+D119)=D121</f>
        <v>1</v>
      </c>
      <c r="E122" s="10" t="b">
        <f>+SUM(E7:E14,E16:E23,E25:E32,E34:E41,E43:E50,E52:E59,E61:E67,E78:E85,E96:E100,E69:E75,E87:E94,E104,E107:E110,E113,E115,+E119)=E121</f>
        <v>1</v>
      </c>
      <c r="F122" s="8"/>
    </row>
    <row r="123" spans="1:6" ht="16.5" x14ac:dyDescent="0.2">
      <c r="A123" s="94"/>
      <c r="B123" s="179" t="s">
        <v>9</v>
      </c>
      <c r="C123" s="179"/>
      <c r="D123" s="179"/>
      <c r="E123" s="180"/>
      <c r="F123" s="9"/>
    </row>
    <row r="124" spans="1:6" ht="13.15" customHeight="1" thickBot="1" x14ac:dyDescent="0.25">
      <c r="A124" s="95" t="s">
        <v>10</v>
      </c>
      <c r="B124" s="181" t="s">
        <v>41</v>
      </c>
      <c r="C124" s="181"/>
      <c r="D124" s="181"/>
      <c r="E124" s="182"/>
    </row>
    <row r="125" spans="1:6" ht="27" customHeight="1" x14ac:dyDescent="0.2">
      <c r="A125" s="255"/>
      <c r="B125" s="256"/>
      <c r="C125" s="256"/>
      <c r="D125" s="256"/>
      <c r="E125" s="256"/>
    </row>
    <row r="126" spans="1:6" ht="27" customHeight="1" x14ac:dyDescent="0.2">
      <c r="A126" s="257"/>
      <c r="B126" s="258"/>
      <c r="C126" s="258"/>
      <c r="D126" s="258"/>
      <c r="E126" s="258"/>
    </row>
    <row r="127" spans="1:6" ht="25.15" customHeight="1" x14ac:dyDescent="0.2">
      <c r="A127" s="257"/>
      <c r="B127" s="258"/>
      <c r="C127" s="258"/>
      <c r="D127" s="258"/>
      <c r="E127" s="258"/>
    </row>
    <row r="128" spans="1:6" ht="27" customHeight="1" x14ac:dyDescent="0.2">
      <c r="A128" s="257"/>
      <c r="B128" s="258"/>
      <c r="C128" s="258"/>
      <c r="D128" s="258"/>
      <c r="E128" s="258"/>
    </row>
    <row r="129" spans="1:5" ht="27" customHeight="1" x14ac:dyDescent="0.2">
      <c r="A129" s="257"/>
      <c r="B129" s="258"/>
      <c r="C129" s="258"/>
      <c r="D129" s="258"/>
      <c r="E129" s="258"/>
    </row>
    <row r="130" spans="1:5" ht="27" customHeight="1" x14ac:dyDescent="0.2">
      <c r="A130" s="257"/>
      <c r="B130" s="258"/>
      <c r="C130" s="258"/>
      <c r="D130" s="258"/>
      <c r="E130" s="258"/>
    </row>
    <row r="131" spans="1:5" ht="27" customHeight="1" x14ac:dyDescent="0.2">
      <c r="A131" s="257"/>
      <c r="B131" s="259"/>
      <c r="C131" s="259"/>
      <c r="D131" s="259"/>
      <c r="E131" s="259"/>
    </row>
    <row r="133" spans="1:5" ht="11.25" customHeight="1" x14ac:dyDescent="0.2"/>
    <row r="134" spans="1:5" ht="11.25" customHeight="1" x14ac:dyDescent="0.2"/>
    <row r="135" spans="1:5" ht="11.25" customHeight="1" x14ac:dyDescent="0.2"/>
    <row r="136" spans="1:5" ht="11.25" customHeight="1" x14ac:dyDescent="0.2"/>
  </sheetData>
  <sheetProtection insertRows="0" deleteRows="0"/>
  <mergeCells count="20">
    <mergeCell ref="A120:B120"/>
    <mergeCell ref="B129:E129"/>
    <mergeCell ref="B130:E130"/>
    <mergeCell ref="B131:E131"/>
    <mergeCell ref="B125:E125"/>
    <mergeCell ref="B126:E126"/>
    <mergeCell ref="B127:E127"/>
    <mergeCell ref="B128:E128"/>
    <mergeCell ref="B123:E123"/>
    <mergeCell ref="B124:E124"/>
    <mergeCell ref="G68:R68"/>
    <mergeCell ref="C1:E1"/>
    <mergeCell ref="A118:B118"/>
    <mergeCell ref="A116:B116"/>
    <mergeCell ref="A114:B114"/>
    <mergeCell ref="A2:E2"/>
    <mergeCell ref="C3:D3"/>
    <mergeCell ref="A103:B103"/>
    <mergeCell ref="A105:B105"/>
    <mergeCell ref="A112:B112"/>
  </mergeCells>
  <phoneticPr fontId="0" type="noConversion"/>
  <conditionalFormatting sqref="B122">
    <cfRule type="expression" dxfId="0" priority="1">
      <formula>"c47&lt;&gt;e47"</formula>
    </cfRule>
  </conditionalFormatting>
  <pageMargins left="0.74803149606299213" right="0.74803149606299213" top="0.98425196850393704" bottom="0.98425196850393704" header="0" footer="0"/>
  <pageSetup paperSize="9" scale="59" fitToHeight="0" orientation="portrait" r:id="rId1"/>
  <headerFooter alignWithMargins="0"/>
  <rowBreaks count="1" manualBreakCount="1">
    <brk id="122"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9"/>
  <sheetViews>
    <sheetView zoomScale="80" zoomScaleNormal="80" zoomScalePageLayoutView="80" workbookViewId="0">
      <selection activeCell="E3" sqref="A1:XFD1048576"/>
    </sheetView>
  </sheetViews>
  <sheetFormatPr defaultColWidth="8.7109375" defaultRowHeight="12.75" x14ac:dyDescent="0.2"/>
  <cols>
    <col min="1" max="1" width="16.7109375" style="18" customWidth="1"/>
    <col min="2" max="2" width="26" style="18" customWidth="1"/>
    <col min="3" max="3" width="14.140625" style="18" customWidth="1"/>
    <col min="4" max="4" width="36.28515625" style="47" customWidth="1"/>
    <col min="5" max="5" width="12.7109375" style="261" customWidth="1"/>
    <col min="6" max="6" width="8.7109375" style="261"/>
    <col min="7" max="16384" width="8.7109375" style="18"/>
  </cols>
  <sheetData>
    <row r="1" spans="1:6" ht="63" customHeight="1" thickBot="1" x14ac:dyDescent="0.25">
      <c r="B1" s="260"/>
      <c r="C1" s="183" t="str">
        <f>+'1. Budget'!C1:E1</f>
        <v>[Insert project name]</v>
      </c>
      <c r="D1" s="184"/>
    </row>
    <row r="2" spans="1:6" s="231" customFormat="1" ht="41.65" customHeight="1" thickBot="1" x14ac:dyDescent="0.4">
      <c r="A2" s="80" t="s">
        <v>105</v>
      </c>
      <c r="B2" s="80"/>
      <c r="C2" s="80"/>
      <c r="D2" s="81"/>
      <c r="E2" s="25"/>
      <c r="F2" s="237"/>
    </row>
    <row r="3" spans="1:6" ht="15.4" customHeight="1" thickBot="1" x14ac:dyDescent="0.25">
      <c r="A3" s="262"/>
      <c r="B3" s="261"/>
      <c r="C3" s="261"/>
      <c r="D3" s="263"/>
    </row>
    <row r="4" spans="1:6" ht="15" thickBot="1" x14ac:dyDescent="0.25">
      <c r="A4" s="76" t="s">
        <v>106</v>
      </c>
      <c r="B4" s="79"/>
      <c r="C4" s="79"/>
      <c r="D4" s="75">
        <f>ROUND('1. Budget'!C121,0)</f>
        <v>0</v>
      </c>
    </row>
    <row r="5" spans="1:6" ht="15" thickBot="1" x14ac:dyDescent="0.25">
      <c r="A5" s="31"/>
      <c r="B5" s="31"/>
      <c r="C5" s="31"/>
      <c r="D5" s="48"/>
    </row>
    <row r="6" spans="1:6" ht="15" thickBot="1" x14ac:dyDescent="0.25">
      <c r="A6" s="76" t="s">
        <v>85</v>
      </c>
      <c r="B6" s="77"/>
      <c r="C6" s="77"/>
      <c r="D6" s="78"/>
    </row>
    <row r="7" spans="1:6" ht="14.25" x14ac:dyDescent="0.2">
      <c r="A7" s="32" t="s">
        <v>86</v>
      </c>
      <c r="B7" s="71" t="s">
        <v>87</v>
      </c>
      <c r="C7" s="72"/>
      <c r="D7" s="35"/>
    </row>
    <row r="8" spans="1:6" ht="15" thickBot="1" x14ac:dyDescent="0.25">
      <c r="A8" s="33"/>
      <c r="B8" s="73" t="s">
        <v>88</v>
      </c>
      <c r="C8" s="74"/>
      <c r="D8" s="36"/>
    </row>
    <row r="9" spans="1:6" ht="14.25" x14ac:dyDescent="0.2">
      <c r="A9" s="32" t="s">
        <v>86</v>
      </c>
      <c r="B9" s="71" t="s">
        <v>87</v>
      </c>
      <c r="C9" s="72"/>
      <c r="D9" s="35"/>
    </row>
    <row r="10" spans="1:6" ht="15" thickBot="1" x14ac:dyDescent="0.25">
      <c r="A10" s="33"/>
      <c r="B10" s="73" t="s">
        <v>88</v>
      </c>
      <c r="C10" s="74"/>
      <c r="D10" s="36"/>
    </row>
    <row r="11" spans="1:6" ht="14.25" x14ac:dyDescent="0.2">
      <c r="A11" s="32" t="s">
        <v>86</v>
      </c>
      <c r="B11" s="71" t="s">
        <v>87</v>
      </c>
      <c r="C11" s="72"/>
      <c r="D11" s="35"/>
    </row>
    <row r="12" spans="1:6" ht="15" thickBot="1" x14ac:dyDescent="0.25">
      <c r="A12" s="33"/>
      <c r="B12" s="73" t="s">
        <v>88</v>
      </c>
      <c r="C12" s="74"/>
      <c r="D12" s="36"/>
    </row>
    <row r="13" spans="1:6" ht="14.25" x14ac:dyDescent="0.2">
      <c r="A13" s="32" t="s">
        <v>86</v>
      </c>
      <c r="B13" s="71" t="s">
        <v>87</v>
      </c>
      <c r="C13" s="72"/>
      <c r="D13" s="35"/>
    </row>
    <row r="14" spans="1:6" ht="15" thickBot="1" x14ac:dyDescent="0.25">
      <c r="A14" s="33"/>
      <c r="B14" s="73" t="s">
        <v>88</v>
      </c>
      <c r="C14" s="74"/>
      <c r="D14" s="36"/>
    </row>
    <row r="15" spans="1:6" ht="21" customHeight="1" thickBot="1" x14ac:dyDescent="0.25">
      <c r="A15" s="118" t="s">
        <v>89</v>
      </c>
      <c r="B15" s="119"/>
      <c r="C15" s="120"/>
      <c r="D15" s="121">
        <f>SUM(D7:D14)</f>
        <v>0</v>
      </c>
      <c r="E15" s="19"/>
    </row>
    <row r="16" spans="1:6" ht="15" x14ac:dyDescent="0.2">
      <c r="A16" s="26" t="str">
        <f>+IF((D4=D15),"","Something went wrong - please check your calculations")</f>
        <v/>
      </c>
      <c r="B16" s="19"/>
      <c r="C16" s="19"/>
      <c r="E16" s="19"/>
    </row>
    <row r="17" spans="1:5" ht="15" x14ac:dyDescent="0.2">
      <c r="A17" s="261"/>
      <c r="B17" s="261"/>
      <c r="C17" s="261"/>
      <c r="D17" s="263"/>
      <c r="E17" s="19"/>
    </row>
    <row r="18" spans="1:5" ht="15" x14ac:dyDescent="0.2">
      <c r="A18" s="19"/>
      <c r="B18" s="19"/>
      <c r="C18" s="19"/>
      <c r="D18" s="49"/>
      <c r="E18" s="19"/>
    </row>
    <row r="19" spans="1:5" ht="15" x14ac:dyDescent="0.2">
      <c r="A19" s="261"/>
      <c r="B19" s="261"/>
      <c r="C19" s="261"/>
      <c r="D19" s="263"/>
      <c r="E19" s="19"/>
    </row>
  </sheetData>
  <mergeCells count="1">
    <mergeCell ref="C1:D1"/>
  </mergeCells>
  <pageMargins left="0.7" right="0.7" top="0.75" bottom="0.75" header="0.3" footer="0.3"/>
  <pageSetup paperSize="9" scale="96"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7"/>
  <sheetViews>
    <sheetView zoomScale="80" zoomScaleNormal="80" zoomScalePageLayoutView="80" workbookViewId="0">
      <selection activeCell="B13" sqref="A1:XFD1048576"/>
    </sheetView>
  </sheetViews>
  <sheetFormatPr defaultColWidth="8.7109375" defaultRowHeight="12.75" x14ac:dyDescent="0.2"/>
  <cols>
    <col min="1" max="1" width="21.7109375" style="18" customWidth="1"/>
    <col min="2" max="2" width="32.140625" style="18" customWidth="1"/>
    <col min="3" max="3" width="16.7109375" style="18" customWidth="1"/>
    <col min="4" max="4" width="11.28515625" style="18" customWidth="1"/>
    <col min="5" max="5" width="9.7109375" style="18" customWidth="1"/>
    <col min="6" max="6" width="12.42578125" style="18" customWidth="1"/>
    <col min="7" max="7" width="6.7109375" style="47" customWidth="1"/>
    <col min="8" max="8" width="11.28515625" style="47" customWidth="1"/>
    <col min="9" max="16384" width="8.7109375" style="18"/>
  </cols>
  <sheetData>
    <row r="1" spans="1:8" ht="67.900000000000006" customHeight="1" thickBot="1" x14ac:dyDescent="0.25">
      <c r="C1" s="46" t="str">
        <f>+'1. Budget'!C1:E1</f>
        <v>[Insert project name]</v>
      </c>
      <c r="D1" s="261"/>
    </row>
    <row r="2" spans="1:8" s="231" customFormat="1" ht="51.4" customHeight="1" x14ac:dyDescent="0.35">
      <c r="A2" s="188" t="s">
        <v>117</v>
      </c>
      <c r="B2" s="189"/>
      <c r="C2" s="189"/>
      <c r="D2" s="189"/>
      <c r="E2" s="189"/>
      <c r="F2" s="189"/>
      <c r="G2" s="189"/>
      <c r="H2" s="190"/>
    </row>
    <row r="3" spans="1:8" ht="25.9" customHeight="1" thickBot="1" x14ac:dyDescent="0.25">
      <c r="A3" s="185" t="s">
        <v>103</v>
      </c>
      <c r="B3" s="186"/>
      <c r="C3" s="186"/>
      <c r="D3" s="186"/>
      <c r="E3" s="186"/>
      <c r="F3" s="186"/>
      <c r="G3" s="186"/>
      <c r="H3" s="187"/>
    </row>
    <row r="4" spans="1:8" ht="13.5" thickBot="1" x14ac:dyDescent="0.25"/>
    <row r="5" spans="1:8" ht="13.5" thickBot="1" x14ac:dyDescent="0.25">
      <c r="A5" s="191" t="s">
        <v>186</v>
      </c>
      <c r="B5" s="192"/>
      <c r="C5" s="192"/>
      <c r="D5" s="65"/>
      <c r="E5" s="65"/>
      <c r="F5" s="65"/>
      <c r="G5" s="66"/>
      <c r="H5" s="67"/>
    </row>
    <row r="6" spans="1:8" ht="63.75" x14ac:dyDescent="0.2">
      <c r="A6" s="68" t="s">
        <v>199</v>
      </c>
      <c r="B6" s="68" t="s">
        <v>11</v>
      </c>
      <c r="C6" s="68" t="s">
        <v>16</v>
      </c>
      <c r="D6" s="68" t="s">
        <v>17</v>
      </c>
      <c r="E6" s="69" t="s">
        <v>116</v>
      </c>
      <c r="F6" s="68" t="s">
        <v>104</v>
      </c>
      <c r="G6" s="70" t="s">
        <v>12</v>
      </c>
      <c r="H6" s="70" t="s">
        <v>13</v>
      </c>
    </row>
    <row r="7" spans="1:8" x14ac:dyDescent="0.2">
      <c r="A7" s="264"/>
      <c r="B7" s="17"/>
      <c r="C7" s="17"/>
      <c r="D7" s="17"/>
      <c r="E7" s="17"/>
      <c r="F7" s="17"/>
      <c r="G7" s="265">
        <f>E7+F7</f>
        <v>0</v>
      </c>
      <c r="H7" s="266">
        <f>D7*G7</f>
        <v>0</v>
      </c>
    </row>
    <row r="8" spans="1:8" x14ac:dyDescent="0.2">
      <c r="A8" s="264"/>
      <c r="B8" s="17"/>
      <c r="C8" s="17"/>
      <c r="D8" s="17"/>
      <c r="E8" s="17"/>
      <c r="F8" s="17"/>
      <c r="G8" s="265">
        <f>E8+F8</f>
        <v>0</v>
      </c>
      <c r="H8" s="266">
        <f>D8*G8</f>
        <v>0</v>
      </c>
    </row>
    <row r="9" spans="1:8" x14ac:dyDescent="0.2">
      <c r="A9" s="264"/>
      <c r="B9" s="17"/>
      <c r="C9" s="17"/>
      <c r="D9" s="17"/>
      <c r="E9" s="17"/>
      <c r="F9" s="17"/>
      <c r="G9" s="265">
        <f>E9+F9</f>
        <v>0</v>
      </c>
      <c r="H9" s="266">
        <f>D9*G9</f>
        <v>0</v>
      </c>
    </row>
    <row r="10" spans="1:8" x14ac:dyDescent="0.2">
      <c r="A10" s="264"/>
      <c r="B10" s="17"/>
      <c r="C10" s="17"/>
      <c r="D10" s="17"/>
      <c r="E10" s="17"/>
      <c r="F10" s="17"/>
      <c r="G10" s="265">
        <f>E10+F10</f>
        <v>0</v>
      </c>
      <c r="H10" s="266">
        <f>D10*G10</f>
        <v>0</v>
      </c>
    </row>
    <row r="11" spans="1:8" x14ac:dyDescent="0.2">
      <c r="A11" s="264"/>
      <c r="B11" s="17"/>
      <c r="C11" s="17"/>
      <c r="D11" s="17"/>
      <c r="E11" s="17"/>
      <c r="F11" s="17"/>
      <c r="G11" s="265">
        <f>E11+F11</f>
        <v>0</v>
      </c>
      <c r="H11" s="266">
        <f>D11*G11</f>
        <v>0</v>
      </c>
    </row>
    <row r="12" spans="1:8" ht="13.5" thickBot="1" x14ac:dyDescent="0.25">
      <c r="A12" s="267"/>
      <c r="B12" s="267"/>
      <c r="C12" s="267"/>
      <c r="D12" s="142" t="s">
        <v>4</v>
      </c>
      <c r="E12" s="143"/>
      <c r="F12" s="144"/>
      <c r="G12" s="116">
        <f>SUM(G7:G11)</f>
        <v>0</v>
      </c>
      <c r="H12" s="117">
        <f>SUM(H7:H11)</f>
        <v>0</v>
      </c>
    </row>
    <row r="13" spans="1:8" ht="13.5" thickBot="1" x14ac:dyDescent="0.25">
      <c r="A13" s="60" t="s">
        <v>201</v>
      </c>
      <c r="B13" s="61"/>
      <c r="C13" s="62"/>
      <c r="D13" s="62"/>
      <c r="E13" s="62"/>
      <c r="F13" s="62"/>
      <c r="G13" s="63"/>
      <c r="H13" s="64"/>
    </row>
    <row r="14" spans="1:8" ht="63.75" x14ac:dyDescent="0.2">
      <c r="A14" s="68" t="s">
        <v>199</v>
      </c>
      <c r="B14" s="68" t="s">
        <v>11</v>
      </c>
      <c r="C14" s="68" t="s">
        <v>16</v>
      </c>
      <c r="D14" s="68" t="s">
        <v>17</v>
      </c>
      <c r="E14" s="69" t="s">
        <v>116</v>
      </c>
      <c r="F14" s="68" t="s">
        <v>104</v>
      </c>
      <c r="G14" s="70" t="s">
        <v>12</v>
      </c>
      <c r="H14" s="70" t="s">
        <v>13</v>
      </c>
    </row>
    <row r="15" spans="1:8" x14ac:dyDescent="0.2">
      <c r="A15" s="264"/>
      <c r="B15" s="17"/>
      <c r="C15" s="17"/>
      <c r="D15" s="17"/>
      <c r="E15" s="17"/>
      <c r="F15" s="17"/>
      <c r="G15" s="265">
        <f t="shared" ref="G15:G19" si="0">E15+F15</f>
        <v>0</v>
      </c>
      <c r="H15" s="266">
        <f t="shared" ref="H15:H19" si="1">D15*G15</f>
        <v>0</v>
      </c>
    </row>
    <row r="16" spans="1:8" x14ac:dyDescent="0.2">
      <c r="A16" s="264"/>
      <c r="B16" s="17"/>
      <c r="C16" s="17"/>
      <c r="D16" s="17"/>
      <c r="E16" s="17"/>
      <c r="F16" s="17"/>
      <c r="G16" s="265">
        <f t="shared" si="0"/>
        <v>0</v>
      </c>
      <c r="H16" s="266">
        <f t="shared" si="1"/>
        <v>0</v>
      </c>
    </row>
    <row r="17" spans="1:8" x14ac:dyDescent="0.2">
      <c r="A17" s="264"/>
      <c r="B17" s="17"/>
      <c r="C17" s="17"/>
      <c r="D17" s="17"/>
      <c r="E17" s="17"/>
      <c r="F17" s="17"/>
      <c r="G17" s="265">
        <f t="shared" si="0"/>
        <v>0</v>
      </c>
      <c r="H17" s="266">
        <f t="shared" si="1"/>
        <v>0</v>
      </c>
    </row>
    <row r="18" spans="1:8" x14ac:dyDescent="0.2">
      <c r="A18" s="264"/>
      <c r="B18" s="17"/>
      <c r="C18" s="17"/>
      <c r="D18" s="17"/>
      <c r="E18" s="17"/>
      <c r="F18" s="17"/>
      <c r="G18" s="265">
        <f t="shared" si="0"/>
        <v>0</v>
      </c>
      <c r="H18" s="266">
        <f t="shared" si="1"/>
        <v>0</v>
      </c>
    </row>
    <row r="19" spans="1:8" x14ac:dyDescent="0.2">
      <c r="A19" s="264"/>
      <c r="B19" s="17"/>
      <c r="C19" s="17"/>
      <c r="D19" s="17"/>
      <c r="E19" s="17"/>
      <c r="F19" s="17"/>
      <c r="G19" s="265">
        <f t="shared" si="0"/>
        <v>0</v>
      </c>
      <c r="H19" s="266">
        <f t="shared" si="1"/>
        <v>0</v>
      </c>
    </row>
    <row r="20" spans="1:8" ht="13.5" thickBot="1" x14ac:dyDescent="0.25">
      <c r="A20" s="268"/>
      <c r="B20" s="268"/>
      <c r="C20" s="268"/>
      <c r="D20" s="142" t="s">
        <v>4</v>
      </c>
      <c r="E20" s="143"/>
      <c r="F20" s="144"/>
      <c r="G20" s="114">
        <f>SUM(G15:G19)</f>
        <v>0</v>
      </c>
      <c r="H20" s="115">
        <f>SUM(H15:H19)</f>
        <v>0</v>
      </c>
    </row>
    <row r="21" spans="1:8" ht="13.5" thickBot="1" x14ac:dyDescent="0.25">
      <c r="A21" s="60" t="s">
        <v>202</v>
      </c>
      <c r="B21" s="61"/>
      <c r="C21" s="62"/>
      <c r="D21" s="62"/>
      <c r="E21" s="62"/>
      <c r="F21" s="62"/>
      <c r="G21" s="63"/>
      <c r="H21" s="64"/>
    </row>
    <row r="22" spans="1:8" ht="63.75" x14ac:dyDescent="0.2">
      <c r="A22" s="68" t="s">
        <v>199</v>
      </c>
      <c r="B22" s="68" t="s">
        <v>11</v>
      </c>
      <c r="C22" s="68" t="s">
        <v>16</v>
      </c>
      <c r="D22" s="68" t="s">
        <v>17</v>
      </c>
      <c r="E22" s="69" t="s">
        <v>116</v>
      </c>
      <c r="F22" s="68" t="s">
        <v>104</v>
      </c>
      <c r="G22" s="70" t="s">
        <v>12</v>
      </c>
      <c r="H22" s="70" t="s">
        <v>13</v>
      </c>
    </row>
    <row r="23" spans="1:8" x14ac:dyDescent="0.2">
      <c r="A23" s="264"/>
      <c r="B23" s="17"/>
      <c r="C23" s="17"/>
      <c r="D23" s="17"/>
      <c r="E23" s="17"/>
      <c r="F23" s="17"/>
      <c r="G23" s="265">
        <f t="shared" ref="G23:G27" si="2">E23+F23</f>
        <v>0</v>
      </c>
      <c r="H23" s="266">
        <f t="shared" ref="H23:H27" si="3">D23*G23</f>
        <v>0</v>
      </c>
    </row>
    <row r="24" spans="1:8" x14ac:dyDescent="0.2">
      <c r="A24" s="264"/>
      <c r="B24" s="17"/>
      <c r="C24" s="17"/>
      <c r="D24" s="17"/>
      <c r="E24" s="17"/>
      <c r="F24" s="17"/>
      <c r="G24" s="265">
        <f t="shared" si="2"/>
        <v>0</v>
      </c>
      <c r="H24" s="266">
        <f t="shared" si="3"/>
        <v>0</v>
      </c>
    </row>
    <row r="25" spans="1:8" x14ac:dyDescent="0.2">
      <c r="A25" s="264"/>
      <c r="B25" s="17"/>
      <c r="C25" s="17"/>
      <c r="D25" s="17"/>
      <c r="E25" s="17"/>
      <c r="F25" s="17"/>
      <c r="G25" s="265">
        <f t="shared" si="2"/>
        <v>0</v>
      </c>
      <c r="H25" s="266">
        <f t="shared" si="3"/>
        <v>0</v>
      </c>
    </row>
    <row r="26" spans="1:8" x14ac:dyDescent="0.2">
      <c r="A26" s="264"/>
      <c r="B26" s="17"/>
      <c r="C26" s="17"/>
      <c r="D26" s="17"/>
      <c r="E26" s="17"/>
      <c r="F26" s="17"/>
      <c r="G26" s="265">
        <f t="shared" si="2"/>
        <v>0</v>
      </c>
      <c r="H26" s="266">
        <f t="shared" si="3"/>
        <v>0</v>
      </c>
    </row>
    <row r="27" spans="1:8" x14ac:dyDescent="0.2">
      <c r="A27" s="264"/>
      <c r="B27" s="17"/>
      <c r="C27" s="17"/>
      <c r="D27" s="17"/>
      <c r="E27" s="17"/>
      <c r="F27" s="17"/>
      <c r="G27" s="265">
        <f t="shared" si="2"/>
        <v>0</v>
      </c>
      <c r="H27" s="266">
        <f t="shared" si="3"/>
        <v>0</v>
      </c>
    </row>
    <row r="28" spans="1:8" ht="13.5" thickBot="1" x14ac:dyDescent="0.25">
      <c r="A28" s="268"/>
      <c r="B28" s="268"/>
      <c r="C28" s="268"/>
      <c r="D28" s="142" t="s">
        <v>4</v>
      </c>
      <c r="E28" s="143"/>
      <c r="F28" s="144"/>
      <c r="G28" s="114">
        <f>SUM(G23:G27)</f>
        <v>0</v>
      </c>
      <c r="H28" s="115">
        <f>SUM(H23:H27)</f>
        <v>0</v>
      </c>
    </row>
    <row r="29" spans="1:8" ht="13.5" thickBot="1" x14ac:dyDescent="0.25">
      <c r="A29" s="60" t="s">
        <v>216</v>
      </c>
      <c r="B29" s="61"/>
      <c r="C29" s="62"/>
      <c r="D29" s="62"/>
      <c r="E29" s="62"/>
      <c r="F29" s="62"/>
      <c r="G29" s="63"/>
      <c r="H29" s="64"/>
    </row>
    <row r="30" spans="1:8" ht="63.75" x14ac:dyDescent="0.2">
      <c r="A30" s="68" t="s">
        <v>218</v>
      </c>
      <c r="B30" s="68" t="s">
        <v>11</v>
      </c>
      <c r="C30" s="68" t="s">
        <v>217</v>
      </c>
      <c r="D30" s="68" t="s">
        <v>17</v>
      </c>
      <c r="E30" s="69" t="s">
        <v>116</v>
      </c>
      <c r="F30" s="68" t="s">
        <v>104</v>
      </c>
      <c r="G30" s="70" t="s">
        <v>12</v>
      </c>
      <c r="H30" s="70" t="s">
        <v>13</v>
      </c>
    </row>
    <row r="31" spans="1:8" x14ac:dyDescent="0.2">
      <c r="A31" s="264"/>
      <c r="B31" s="17"/>
      <c r="C31" s="17"/>
      <c r="D31" s="17"/>
      <c r="E31" s="17"/>
      <c r="F31" s="17"/>
      <c r="G31" s="265">
        <f t="shared" ref="G31:G35" si="4">E31+F31</f>
        <v>0</v>
      </c>
      <c r="H31" s="266">
        <f t="shared" ref="H31:H35" si="5">D31*G31</f>
        <v>0</v>
      </c>
    </row>
    <row r="32" spans="1:8" x14ac:dyDescent="0.2">
      <c r="A32" s="264"/>
      <c r="B32" s="17"/>
      <c r="C32" s="17"/>
      <c r="D32" s="17"/>
      <c r="E32" s="17"/>
      <c r="F32" s="17"/>
      <c r="G32" s="265">
        <f t="shared" si="4"/>
        <v>0</v>
      </c>
      <c r="H32" s="266">
        <f t="shared" si="5"/>
        <v>0</v>
      </c>
    </row>
    <row r="33" spans="1:8" x14ac:dyDescent="0.2">
      <c r="A33" s="264"/>
      <c r="B33" s="17"/>
      <c r="C33" s="17"/>
      <c r="D33" s="17"/>
      <c r="E33" s="17"/>
      <c r="F33" s="17"/>
      <c r="G33" s="265">
        <f t="shared" si="4"/>
        <v>0</v>
      </c>
      <c r="H33" s="266">
        <f t="shared" si="5"/>
        <v>0</v>
      </c>
    </row>
    <row r="34" spans="1:8" x14ac:dyDescent="0.2">
      <c r="A34" s="264"/>
      <c r="B34" s="17"/>
      <c r="C34" s="17"/>
      <c r="D34" s="17"/>
      <c r="E34" s="17"/>
      <c r="F34" s="17"/>
      <c r="G34" s="265">
        <f t="shared" si="4"/>
        <v>0</v>
      </c>
      <c r="H34" s="266">
        <f t="shared" si="5"/>
        <v>0</v>
      </c>
    </row>
    <row r="35" spans="1:8" x14ac:dyDescent="0.2">
      <c r="A35" s="264"/>
      <c r="B35" s="17"/>
      <c r="C35" s="17"/>
      <c r="D35" s="17"/>
      <c r="E35" s="17"/>
      <c r="F35" s="17"/>
      <c r="G35" s="265">
        <f t="shared" si="4"/>
        <v>0</v>
      </c>
      <c r="H35" s="266">
        <f t="shared" si="5"/>
        <v>0</v>
      </c>
    </row>
    <row r="36" spans="1:8" ht="13.5" thickBot="1" x14ac:dyDescent="0.25">
      <c r="A36" s="268"/>
      <c r="B36" s="268"/>
      <c r="C36" s="268"/>
      <c r="D36" s="142" t="s">
        <v>4</v>
      </c>
      <c r="E36" s="143"/>
      <c r="F36" s="144"/>
      <c r="G36" s="114">
        <f>SUM(G31:G35)</f>
        <v>0</v>
      </c>
      <c r="H36" s="115">
        <f>SUM(H31:H35)</f>
        <v>0</v>
      </c>
    </row>
    <row r="37" spans="1:8" ht="30.4" customHeight="1" thickBot="1" x14ac:dyDescent="0.25">
      <c r="A37" s="191" t="s">
        <v>145</v>
      </c>
      <c r="B37" s="192"/>
      <c r="C37" s="192"/>
      <c r="D37" s="65"/>
      <c r="E37" s="65"/>
      <c r="F37" s="65"/>
      <c r="G37" s="66"/>
      <c r="H37" s="67"/>
    </row>
    <row r="38" spans="1:8" ht="63.75" x14ac:dyDescent="0.2">
      <c r="A38" s="68" t="s">
        <v>199</v>
      </c>
      <c r="B38" s="68" t="s">
        <v>11</v>
      </c>
      <c r="C38" s="68" t="s">
        <v>16</v>
      </c>
      <c r="D38" s="68" t="s">
        <v>17</v>
      </c>
      <c r="E38" s="69" t="s">
        <v>116</v>
      </c>
      <c r="F38" s="68" t="s">
        <v>104</v>
      </c>
      <c r="G38" s="70" t="s">
        <v>12</v>
      </c>
      <c r="H38" s="70" t="s">
        <v>13</v>
      </c>
    </row>
    <row r="39" spans="1:8" x14ac:dyDescent="0.2">
      <c r="A39" s="264"/>
      <c r="B39" s="17"/>
      <c r="C39" s="17"/>
      <c r="D39" s="17"/>
      <c r="E39" s="17"/>
      <c r="F39" s="17"/>
      <c r="G39" s="265">
        <f>E39+F39</f>
        <v>0</v>
      </c>
      <c r="H39" s="266">
        <f>D39*G39</f>
        <v>0</v>
      </c>
    </row>
    <row r="40" spans="1:8" x14ac:dyDescent="0.2">
      <c r="A40" s="264"/>
      <c r="B40" s="17"/>
      <c r="C40" s="17"/>
      <c r="D40" s="17"/>
      <c r="E40" s="17"/>
      <c r="F40" s="17"/>
      <c r="G40" s="265">
        <f>E40+F40</f>
        <v>0</v>
      </c>
      <c r="H40" s="266">
        <f>D40*G40</f>
        <v>0</v>
      </c>
    </row>
    <row r="41" spans="1:8" x14ac:dyDescent="0.2">
      <c r="A41" s="264"/>
      <c r="B41" s="17"/>
      <c r="C41" s="17"/>
      <c r="D41" s="17"/>
      <c r="E41" s="17"/>
      <c r="F41" s="17"/>
      <c r="G41" s="265">
        <f>E41+F41</f>
        <v>0</v>
      </c>
      <c r="H41" s="266">
        <f>D41*G41</f>
        <v>0</v>
      </c>
    </row>
    <row r="42" spans="1:8" x14ac:dyDescent="0.2">
      <c r="A42" s="264"/>
      <c r="B42" s="17"/>
      <c r="C42" s="17"/>
      <c r="D42" s="17"/>
      <c r="E42" s="17"/>
      <c r="F42" s="17"/>
      <c r="G42" s="265">
        <f>E42+F42</f>
        <v>0</v>
      </c>
      <c r="H42" s="266">
        <f>D42*G42</f>
        <v>0</v>
      </c>
    </row>
    <row r="43" spans="1:8" ht="13.5" thickBot="1" x14ac:dyDescent="0.25">
      <c r="A43" s="268"/>
      <c r="B43" s="268"/>
      <c r="C43" s="268"/>
      <c r="D43" s="142" t="s">
        <v>4</v>
      </c>
      <c r="E43" s="143"/>
      <c r="F43" s="144"/>
      <c r="G43" s="116">
        <f>SUM(G39:G42)</f>
        <v>0</v>
      </c>
      <c r="H43" s="117">
        <f>SUM(H39:H42)</f>
        <v>0</v>
      </c>
    </row>
    <row r="44" spans="1:8" x14ac:dyDescent="0.2">
      <c r="A44" s="267"/>
      <c r="B44" s="267"/>
      <c r="C44" s="267"/>
      <c r="D44" s="267"/>
      <c r="E44" s="268"/>
      <c r="F44" s="268"/>
      <c r="G44" s="269"/>
      <c r="H44" s="270"/>
    </row>
    <row r="45" spans="1:8" x14ac:dyDescent="0.2">
      <c r="A45" s="268"/>
      <c r="B45" s="268"/>
      <c r="C45" s="145" t="s">
        <v>144</v>
      </c>
      <c r="D45" s="135"/>
      <c r="E45" s="135"/>
      <c r="F45" s="136"/>
      <c r="G45" s="116">
        <f>+G43+G36+G28+G20+G12</f>
        <v>0</v>
      </c>
      <c r="H45" s="117">
        <f>+H43+H36+H28+H20+H12</f>
        <v>0</v>
      </c>
    </row>
    <row r="46" spans="1:8" x14ac:dyDescent="0.2">
      <c r="A46" s="268"/>
      <c r="B46" s="268"/>
      <c r="C46" s="268"/>
      <c r="D46" s="268"/>
      <c r="E46" s="268"/>
      <c r="F46" s="267"/>
      <c r="G46" s="271"/>
      <c r="H46" s="271"/>
    </row>
    <row r="47" spans="1:8" ht="12.75" customHeight="1" x14ac:dyDescent="0.2">
      <c r="A47" s="268"/>
      <c r="B47" s="268"/>
      <c r="C47" s="268"/>
      <c r="D47" s="268"/>
      <c r="E47" s="268"/>
      <c r="F47" s="267"/>
      <c r="G47" s="271"/>
      <c r="H47" s="271"/>
    </row>
  </sheetData>
  <sheetProtection formatCells="0" formatColumns="0" formatRows="0" insertRows="0" deleteRows="0"/>
  <mergeCells count="4">
    <mergeCell ref="A3:H3"/>
    <mergeCell ref="A2:H2"/>
    <mergeCell ref="A37:C37"/>
    <mergeCell ref="A5:C5"/>
  </mergeCells>
  <phoneticPr fontId="0" type="noConversion"/>
  <pageMargins left="0.70866141732283472" right="0.26" top="0.74803149606299213" bottom="0.74803149606299213" header="0.31496062992125984" footer="0.31496062992125984"/>
  <pageSetup paperSize="9" scale="85" orientation="portrait" horizontalDpi="300" verticalDpi="300" r:id="rId1"/>
  <headerFooter alignWithMargins="0"/>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C31"/>
  <sheetViews>
    <sheetView zoomScale="115" zoomScaleNormal="115" zoomScalePageLayoutView="80" workbookViewId="0">
      <selection activeCell="A14" sqref="A1:XFD1048576"/>
    </sheetView>
  </sheetViews>
  <sheetFormatPr defaultColWidth="8.7109375" defaultRowHeight="12.75" x14ac:dyDescent="0.2"/>
  <cols>
    <col min="1" max="1" width="40.42578125" style="18" customWidth="1"/>
    <col min="2" max="2" width="54.140625" style="18" customWidth="1"/>
    <col min="3" max="3" width="20.7109375" style="47" customWidth="1"/>
    <col min="4" max="16384" width="8.7109375" style="18"/>
  </cols>
  <sheetData>
    <row r="1" spans="1:3" ht="61.5" customHeight="1" thickBot="1" x14ac:dyDescent="0.25">
      <c r="B1" s="46" t="str">
        <f>'3. Danish man hours'!C1</f>
        <v>[Insert project name]</v>
      </c>
      <c r="C1" s="272"/>
    </row>
    <row r="2" spans="1:3" ht="40.5" customHeight="1" x14ac:dyDescent="0.35">
      <c r="A2" s="193" t="s">
        <v>115</v>
      </c>
      <c r="B2" s="194"/>
      <c r="C2" s="195"/>
    </row>
    <row r="3" spans="1:3" ht="21" customHeight="1" x14ac:dyDescent="0.2">
      <c r="A3" s="57" t="s">
        <v>14</v>
      </c>
      <c r="B3" s="58"/>
      <c r="C3" s="59" t="s">
        <v>5</v>
      </c>
    </row>
    <row r="4" spans="1:3" ht="21" customHeight="1" x14ac:dyDescent="0.2">
      <c r="A4" s="53" t="s">
        <v>42</v>
      </c>
      <c r="B4" s="50"/>
      <c r="C4" s="54"/>
    </row>
    <row r="5" spans="1:3" ht="21" customHeight="1" x14ac:dyDescent="0.2">
      <c r="A5" s="53" t="s">
        <v>29</v>
      </c>
      <c r="B5" s="50"/>
      <c r="C5" s="54"/>
    </row>
    <row r="6" spans="1:3" ht="21" customHeight="1" x14ac:dyDescent="0.2">
      <c r="A6" s="53" t="s">
        <v>30</v>
      </c>
      <c r="B6" s="50"/>
      <c r="C6" s="54"/>
    </row>
    <row r="7" spans="1:3" ht="21" customHeight="1" x14ac:dyDescent="0.2">
      <c r="A7" s="55" t="s">
        <v>22</v>
      </c>
      <c r="B7" s="51"/>
      <c r="C7" s="54"/>
    </row>
    <row r="8" spans="1:3" ht="21" customHeight="1" x14ac:dyDescent="0.2">
      <c r="A8" s="55"/>
      <c r="B8" s="51"/>
      <c r="C8" s="54"/>
    </row>
    <row r="9" spans="1:3" ht="21" customHeight="1" x14ac:dyDescent="0.2">
      <c r="A9" s="55"/>
      <c r="B9" s="51"/>
      <c r="C9" s="54"/>
    </row>
    <row r="10" spans="1:3" ht="21" customHeight="1" x14ac:dyDescent="0.2">
      <c r="A10" s="55"/>
      <c r="B10" s="51"/>
      <c r="C10" s="54"/>
    </row>
    <row r="11" spans="1:3" ht="21" customHeight="1" x14ac:dyDescent="0.2">
      <c r="A11" s="53"/>
      <c r="B11" s="50"/>
      <c r="C11" s="54"/>
    </row>
    <row r="12" spans="1:3" ht="21" customHeight="1" x14ac:dyDescent="0.2">
      <c r="A12" s="53"/>
      <c r="B12" s="50"/>
      <c r="C12" s="54"/>
    </row>
    <row r="13" spans="1:3" ht="21" customHeight="1" x14ac:dyDescent="0.2">
      <c r="A13" s="53"/>
      <c r="B13" s="50"/>
      <c r="C13" s="54"/>
    </row>
    <row r="14" spans="1:3" ht="21" customHeight="1" thickBot="1" x14ac:dyDescent="0.25">
      <c r="A14" s="56"/>
      <c r="B14" s="52"/>
      <c r="C14" s="36"/>
    </row>
    <row r="15" spans="1:3" ht="21" customHeight="1" thickBot="1" x14ac:dyDescent="0.25">
      <c r="A15" s="111" t="s">
        <v>15</v>
      </c>
      <c r="B15" s="112"/>
      <c r="C15" s="113">
        <f>SUM(C4:C14)</f>
        <v>0</v>
      </c>
    </row>
    <row r="16" spans="1:3" ht="21" customHeight="1" x14ac:dyDescent="0.2"/>
    <row r="18" spans="1:3" ht="13.5" thickBot="1" x14ac:dyDescent="0.25"/>
    <row r="19" spans="1:3" ht="57" customHeight="1" x14ac:dyDescent="0.2">
      <c r="A19" s="196" t="s">
        <v>208</v>
      </c>
      <c r="B19" s="197"/>
      <c r="C19" s="198"/>
    </row>
    <row r="20" spans="1:3" x14ac:dyDescent="0.2">
      <c r="A20" s="199" t="s">
        <v>214</v>
      </c>
      <c r="B20" s="200"/>
      <c r="C20" s="201"/>
    </row>
    <row r="21" spans="1:3" x14ac:dyDescent="0.2">
      <c r="A21" s="202"/>
      <c r="B21" s="203"/>
      <c r="C21" s="204"/>
    </row>
    <row r="22" spans="1:3" x14ac:dyDescent="0.2">
      <c r="A22" s="202"/>
      <c r="B22" s="203"/>
      <c r="C22" s="204"/>
    </row>
    <row r="23" spans="1:3" x14ac:dyDescent="0.2">
      <c r="A23" s="202"/>
      <c r="B23" s="203"/>
      <c r="C23" s="204"/>
    </row>
    <row r="24" spans="1:3" x14ac:dyDescent="0.2">
      <c r="A24" s="202"/>
      <c r="B24" s="203"/>
      <c r="C24" s="204"/>
    </row>
    <row r="25" spans="1:3" ht="13.5" thickBot="1" x14ac:dyDescent="0.25">
      <c r="A25" s="205"/>
      <c r="B25" s="206"/>
      <c r="C25" s="207"/>
    </row>
    <row r="26" spans="1:3" ht="13.5" thickBot="1" x14ac:dyDescent="0.25">
      <c r="A26" s="273"/>
      <c r="B26" s="273"/>
      <c r="C26" s="273"/>
    </row>
    <row r="27" spans="1:3" x14ac:dyDescent="0.2">
      <c r="A27" s="208" t="s">
        <v>209</v>
      </c>
      <c r="B27" s="209"/>
      <c r="C27" s="210"/>
    </row>
    <row r="28" spans="1:3" ht="84.75" customHeight="1" x14ac:dyDescent="0.2">
      <c r="A28" s="157" t="s">
        <v>212</v>
      </c>
      <c r="B28" s="274"/>
      <c r="C28" s="275"/>
    </row>
    <row r="29" spans="1:3" ht="69" customHeight="1" x14ac:dyDescent="0.2">
      <c r="A29" s="158" t="s">
        <v>213</v>
      </c>
      <c r="B29" s="276"/>
      <c r="C29" s="277"/>
    </row>
    <row r="30" spans="1:3" ht="72" customHeight="1" x14ac:dyDescent="0.2">
      <c r="A30" s="158" t="s">
        <v>210</v>
      </c>
      <c r="B30" s="276"/>
      <c r="C30" s="277"/>
    </row>
    <row r="31" spans="1:3" ht="86.25" customHeight="1" thickBot="1" x14ac:dyDescent="0.25">
      <c r="A31" s="159" t="s">
        <v>211</v>
      </c>
      <c r="B31" s="278"/>
      <c r="C31" s="279"/>
    </row>
  </sheetData>
  <mergeCells count="8">
    <mergeCell ref="B30:C30"/>
    <mergeCell ref="B31:C31"/>
    <mergeCell ref="B29:C29"/>
    <mergeCell ref="A2:C2"/>
    <mergeCell ref="A19:C19"/>
    <mergeCell ref="A20:C25"/>
    <mergeCell ref="B28:C28"/>
    <mergeCell ref="A27:C27"/>
  </mergeCells>
  <pageMargins left="0.74803149606299213" right="0.18" top="0.98425196850393704" bottom="0.98425196850393704" header="0" footer="0"/>
  <pageSetup paperSize="9" scale="83" fitToHeight="0" orientation="portrait"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9"/>
  <sheetViews>
    <sheetView workbookViewId="0">
      <selection activeCell="B6" sqref="A1:XFD1048576"/>
    </sheetView>
  </sheetViews>
  <sheetFormatPr defaultColWidth="8.7109375" defaultRowHeight="12.75" x14ac:dyDescent="0.2"/>
  <cols>
    <col min="1" max="1" width="6.5703125" style="18" customWidth="1"/>
    <col min="2" max="2" width="54" style="18" customWidth="1"/>
    <col min="3" max="3" width="3.5703125" style="281" customWidth="1"/>
    <col min="4" max="4" width="15" style="18" bestFit="1" customWidth="1"/>
    <col min="5" max="5" width="11.28515625" style="18" bestFit="1" customWidth="1"/>
    <col min="6" max="7" width="11.42578125" style="18" customWidth="1"/>
    <col min="8" max="8" width="11.5703125" style="323" bestFit="1" customWidth="1"/>
    <col min="9" max="9" width="12.5703125" style="323" customWidth="1"/>
    <col min="10" max="10" width="3.42578125" style="18" customWidth="1"/>
    <col min="11" max="11" width="53.5703125" style="18" customWidth="1"/>
    <col min="12" max="12" width="2.5703125" style="18" customWidth="1"/>
    <col min="13" max="16384" width="8.7109375" style="18"/>
  </cols>
  <sheetData>
    <row r="1" spans="1:10" ht="23.25" x14ac:dyDescent="0.35">
      <c r="A1" s="280" t="s">
        <v>222</v>
      </c>
      <c r="F1" s="282"/>
      <c r="G1" s="283" t="s">
        <v>162</v>
      </c>
      <c r="H1" s="284"/>
      <c r="I1" s="285">
        <v>20</v>
      </c>
    </row>
    <row r="2" spans="1:10" ht="15" x14ac:dyDescent="0.2">
      <c r="A2" s="286"/>
      <c r="B2" s="287" t="s">
        <v>221</v>
      </c>
      <c r="C2" s="288"/>
      <c r="D2" s="286"/>
      <c r="G2" s="289" t="s">
        <v>183</v>
      </c>
      <c r="H2" s="290"/>
      <c r="I2" s="291" t="s">
        <v>163</v>
      </c>
    </row>
    <row r="3" spans="1:10" ht="28.5" customHeight="1" x14ac:dyDescent="0.2">
      <c r="A3" s="292" t="s">
        <v>155</v>
      </c>
      <c r="B3" s="292"/>
      <c r="C3" s="293"/>
      <c r="D3" s="292" t="s">
        <v>156</v>
      </c>
      <c r="E3" s="292"/>
      <c r="F3" s="292"/>
      <c r="G3" s="292"/>
      <c r="H3" s="292"/>
      <c r="I3" s="292"/>
    </row>
    <row r="4" spans="1:10" ht="45" x14ac:dyDescent="0.2">
      <c r="A4" s="294" t="s">
        <v>157</v>
      </c>
      <c r="B4" s="294" t="s">
        <v>158</v>
      </c>
      <c r="C4" s="295"/>
      <c r="D4" s="296" t="s">
        <v>159</v>
      </c>
      <c r="E4" s="296" t="s">
        <v>160</v>
      </c>
      <c r="F4" s="296" t="s">
        <v>161</v>
      </c>
      <c r="G4" s="296" t="s">
        <v>184</v>
      </c>
      <c r="H4" s="296" t="s">
        <v>164</v>
      </c>
      <c r="I4" s="296" t="s">
        <v>153</v>
      </c>
      <c r="J4" s="297"/>
    </row>
    <row r="5" spans="1:10" ht="15.75" x14ac:dyDescent="0.25">
      <c r="A5" s="298"/>
      <c r="B5" s="299"/>
      <c r="C5" s="300"/>
      <c r="D5" s="301"/>
      <c r="E5" s="301"/>
      <c r="F5" s="301"/>
      <c r="G5" s="301"/>
      <c r="H5" s="302"/>
      <c r="I5" s="303"/>
    </row>
    <row r="6" spans="1:10" ht="30.75" customHeight="1" x14ac:dyDescent="0.2">
      <c r="A6" s="304" t="s">
        <v>168</v>
      </c>
      <c r="B6" s="305" t="s">
        <v>169</v>
      </c>
      <c r="C6" s="306"/>
      <c r="D6" s="307"/>
      <c r="E6" s="307"/>
      <c r="F6" s="307"/>
      <c r="G6" s="308"/>
      <c r="H6" s="309">
        <f t="shared" ref="H6:H48" si="0">+G6/Roe</f>
        <v>0</v>
      </c>
      <c r="I6" s="310">
        <f>+I7</f>
        <v>10000</v>
      </c>
    </row>
    <row r="7" spans="1:10" ht="12" customHeight="1" x14ac:dyDescent="0.2">
      <c r="A7" s="304" t="s">
        <v>154</v>
      </c>
      <c r="B7" s="305" t="s">
        <v>166</v>
      </c>
      <c r="C7" s="306"/>
      <c r="D7" s="311" t="s">
        <v>167</v>
      </c>
      <c r="E7" s="311">
        <v>2</v>
      </c>
      <c r="F7" s="311">
        <v>1</v>
      </c>
      <c r="G7" s="312">
        <v>100000</v>
      </c>
      <c r="H7" s="309">
        <f t="shared" si="0"/>
        <v>5000</v>
      </c>
      <c r="I7" s="313">
        <f>E7*F7*H7</f>
        <v>10000</v>
      </c>
    </row>
    <row r="8" spans="1:10" x14ac:dyDescent="0.2">
      <c r="A8" s="304"/>
      <c r="B8" s="305"/>
      <c r="C8" s="306"/>
      <c r="D8" s="311"/>
      <c r="E8" s="311"/>
      <c r="F8" s="311"/>
      <c r="G8" s="312"/>
      <c r="H8" s="309">
        <f t="shared" si="0"/>
        <v>0</v>
      </c>
      <c r="I8" s="313">
        <f>E8*F8*H8</f>
        <v>0</v>
      </c>
    </row>
    <row r="9" spans="1:10" ht="20.25" customHeight="1" x14ac:dyDescent="0.2">
      <c r="A9" s="304" t="s">
        <v>171</v>
      </c>
      <c r="B9" s="305" t="s">
        <v>170</v>
      </c>
      <c r="C9" s="300"/>
      <c r="D9" s="307"/>
      <c r="E9" s="307"/>
      <c r="F9" s="307"/>
      <c r="G9" s="308"/>
      <c r="H9" s="309">
        <f t="shared" si="0"/>
        <v>0</v>
      </c>
      <c r="I9" s="310">
        <f>SUM(I10:I15)</f>
        <v>256221</v>
      </c>
    </row>
    <row r="10" spans="1:10" x14ac:dyDescent="0.2">
      <c r="A10" s="304" t="s">
        <v>38</v>
      </c>
      <c r="B10" s="299" t="s">
        <v>175</v>
      </c>
      <c r="C10" s="300"/>
      <c r="D10" s="311" t="s">
        <v>182</v>
      </c>
      <c r="E10" s="311">
        <v>48</v>
      </c>
      <c r="F10" s="311">
        <v>1</v>
      </c>
      <c r="G10" s="312">
        <v>760</v>
      </c>
      <c r="H10" s="309">
        <f t="shared" si="0"/>
        <v>38</v>
      </c>
      <c r="I10" s="313">
        <f>E10*F10*H10</f>
        <v>1824</v>
      </c>
    </row>
    <row r="11" spans="1:10" x14ac:dyDescent="0.2">
      <c r="A11" s="304" t="s">
        <v>39</v>
      </c>
      <c r="B11" s="299" t="s">
        <v>176</v>
      </c>
      <c r="C11" s="300"/>
      <c r="D11" s="311" t="s">
        <v>179</v>
      </c>
      <c r="E11" s="314">
        <v>48</v>
      </c>
      <c r="F11" s="314">
        <v>21</v>
      </c>
      <c r="G11" s="312">
        <v>2260</v>
      </c>
      <c r="H11" s="309">
        <f t="shared" si="0"/>
        <v>113</v>
      </c>
      <c r="I11" s="313">
        <f t="shared" ref="I11:I48" si="1">E11*F11*H11</f>
        <v>113904</v>
      </c>
    </row>
    <row r="12" spans="1:10" x14ac:dyDescent="0.2">
      <c r="A12" s="304" t="s">
        <v>54</v>
      </c>
      <c r="B12" s="299" t="s">
        <v>177</v>
      </c>
      <c r="C12" s="300"/>
      <c r="D12" s="311" t="s">
        <v>180</v>
      </c>
      <c r="E12" s="314">
        <v>48</v>
      </c>
      <c r="F12" s="314">
        <v>21</v>
      </c>
      <c r="G12" s="312">
        <v>1880</v>
      </c>
      <c r="H12" s="309">
        <f t="shared" si="0"/>
        <v>94</v>
      </c>
      <c r="I12" s="313">
        <f t="shared" si="1"/>
        <v>94752</v>
      </c>
    </row>
    <row r="13" spans="1:10" x14ac:dyDescent="0.2">
      <c r="A13" s="304" t="s">
        <v>172</v>
      </c>
      <c r="B13" s="299" t="s">
        <v>219</v>
      </c>
      <c r="C13" s="300"/>
      <c r="D13" s="311" t="s">
        <v>181</v>
      </c>
      <c r="E13" s="314">
        <v>24</v>
      </c>
      <c r="F13" s="314">
        <v>3</v>
      </c>
      <c r="G13" s="312">
        <v>1880</v>
      </c>
      <c r="H13" s="309">
        <f t="shared" si="0"/>
        <v>94</v>
      </c>
      <c r="I13" s="313">
        <f t="shared" si="1"/>
        <v>6768</v>
      </c>
    </row>
    <row r="14" spans="1:10" x14ac:dyDescent="0.2">
      <c r="A14" s="304" t="s">
        <v>173</v>
      </c>
      <c r="B14" s="299" t="s">
        <v>220</v>
      </c>
      <c r="C14" s="300"/>
      <c r="D14" s="314" t="s">
        <v>181</v>
      </c>
      <c r="E14" s="314">
        <v>24</v>
      </c>
      <c r="F14" s="314">
        <v>3</v>
      </c>
      <c r="G14" s="312">
        <v>5500</v>
      </c>
      <c r="H14" s="309">
        <f t="shared" si="0"/>
        <v>275</v>
      </c>
      <c r="I14" s="313">
        <f t="shared" si="1"/>
        <v>19800</v>
      </c>
    </row>
    <row r="15" spans="1:10" x14ac:dyDescent="0.2">
      <c r="A15" s="304" t="s">
        <v>174</v>
      </c>
      <c r="B15" s="299" t="s">
        <v>178</v>
      </c>
      <c r="C15" s="300"/>
      <c r="D15" s="314" t="s">
        <v>167</v>
      </c>
      <c r="E15" s="314">
        <v>1</v>
      </c>
      <c r="F15" s="314">
        <v>21</v>
      </c>
      <c r="G15" s="312">
        <v>18260</v>
      </c>
      <c r="H15" s="309">
        <f t="shared" si="0"/>
        <v>913</v>
      </c>
      <c r="I15" s="313">
        <f t="shared" si="1"/>
        <v>19173</v>
      </c>
    </row>
    <row r="16" spans="1:10" x14ac:dyDescent="0.2">
      <c r="A16" s="304"/>
      <c r="B16" s="299"/>
      <c r="C16" s="300"/>
      <c r="D16" s="314"/>
      <c r="E16" s="314"/>
      <c r="F16" s="314"/>
      <c r="G16" s="312"/>
      <c r="H16" s="309">
        <f t="shared" si="0"/>
        <v>0</v>
      </c>
      <c r="I16" s="313">
        <f t="shared" si="1"/>
        <v>0</v>
      </c>
    </row>
    <row r="17" spans="1:9" x14ac:dyDescent="0.2">
      <c r="A17" s="304"/>
      <c r="B17" s="299"/>
      <c r="C17" s="300"/>
      <c r="D17" s="314"/>
      <c r="E17" s="314"/>
      <c r="F17" s="314"/>
      <c r="G17" s="312"/>
      <c r="H17" s="309">
        <f t="shared" si="0"/>
        <v>0</v>
      </c>
      <c r="I17" s="313">
        <f t="shared" si="1"/>
        <v>0</v>
      </c>
    </row>
    <row r="18" spans="1:9" x14ac:dyDescent="0.2">
      <c r="A18" s="304"/>
      <c r="B18" s="299"/>
      <c r="C18" s="300"/>
      <c r="D18" s="314"/>
      <c r="E18" s="314"/>
      <c r="F18" s="314"/>
      <c r="G18" s="312"/>
      <c r="H18" s="309">
        <f t="shared" si="0"/>
        <v>0</v>
      </c>
      <c r="I18" s="313">
        <f t="shared" si="1"/>
        <v>0</v>
      </c>
    </row>
    <row r="19" spans="1:9" x14ac:dyDescent="0.2">
      <c r="A19" s="304"/>
      <c r="B19" s="299"/>
      <c r="C19" s="300"/>
      <c r="D19" s="314"/>
      <c r="E19" s="314"/>
      <c r="F19" s="314"/>
      <c r="G19" s="312"/>
      <c r="H19" s="309">
        <f t="shared" si="0"/>
        <v>0</v>
      </c>
      <c r="I19" s="313">
        <f t="shared" si="1"/>
        <v>0</v>
      </c>
    </row>
    <row r="20" spans="1:9" x14ac:dyDescent="0.2">
      <c r="A20" s="304"/>
      <c r="B20" s="299"/>
      <c r="C20" s="300"/>
      <c r="D20" s="314"/>
      <c r="E20" s="314"/>
      <c r="F20" s="314"/>
      <c r="G20" s="312"/>
      <c r="H20" s="309">
        <f t="shared" si="0"/>
        <v>0</v>
      </c>
      <c r="I20" s="313">
        <f t="shared" si="1"/>
        <v>0</v>
      </c>
    </row>
    <row r="21" spans="1:9" x14ac:dyDescent="0.2">
      <c r="A21" s="304"/>
      <c r="B21" s="299"/>
      <c r="C21" s="300"/>
      <c r="D21" s="314"/>
      <c r="E21" s="314"/>
      <c r="F21" s="314"/>
      <c r="G21" s="312"/>
      <c r="H21" s="309">
        <f t="shared" si="0"/>
        <v>0</v>
      </c>
      <c r="I21" s="313">
        <f t="shared" si="1"/>
        <v>0</v>
      </c>
    </row>
    <row r="22" spans="1:9" x14ac:dyDescent="0.2">
      <c r="A22" s="304"/>
      <c r="B22" s="299"/>
      <c r="C22" s="300"/>
      <c r="D22" s="314"/>
      <c r="E22" s="314"/>
      <c r="F22" s="314"/>
      <c r="G22" s="312"/>
      <c r="H22" s="309">
        <f t="shared" si="0"/>
        <v>0</v>
      </c>
      <c r="I22" s="313">
        <f t="shared" si="1"/>
        <v>0</v>
      </c>
    </row>
    <row r="23" spans="1:9" x14ac:dyDescent="0.2">
      <c r="A23" s="304"/>
      <c r="B23" s="299"/>
      <c r="C23" s="300"/>
      <c r="D23" s="314"/>
      <c r="E23" s="314"/>
      <c r="F23" s="314"/>
      <c r="G23" s="312"/>
      <c r="H23" s="309">
        <f t="shared" si="0"/>
        <v>0</v>
      </c>
      <c r="I23" s="313">
        <f t="shared" si="1"/>
        <v>0</v>
      </c>
    </row>
    <row r="24" spans="1:9" x14ac:dyDescent="0.2">
      <c r="A24" s="304"/>
      <c r="B24" s="299"/>
      <c r="C24" s="300"/>
      <c r="D24" s="314"/>
      <c r="E24" s="314"/>
      <c r="F24" s="314"/>
      <c r="G24" s="312"/>
      <c r="H24" s="309">
        <f t="shared" si="0"/>
        <v>0</v>
      </c>
      <c r="I24" s="313">
        <f t="shared" si="1"/>
        <v>0</v>
      </c>
    </row>
    <row r="25" spans="1:9" x14ac:dyDescent="0.2">
      <c r="A25" s="304"/>
      <c r="B25" s="299"/>
      <c r="C25" s="300"/>
      <c r="D25" s="314"/>
      <c r="E25" s="314"/>
      <c r="F25" s="314"/>
      <c r="G25" s="312"/>
      <c r="H25" s="309">
        <f t="shared" si="0"/>
        <v>0</v>
      </c>
      <c r="I25" s="313">
        <f t="shared" si="1"/>
        <v>0</v>
      </c>
    </row>
    <row r="26" spans="1:9" x14ac:dyDescent="0.2">
      <c r="A26" s="304"/>
      <c r="B26" s="299"/>
      <c r="C26" s="300"/>
      <c r="D26" s="314"/>
      <c r="E26" s="314"/>
      <c r="F26" s="314"/>
      <c r="G26" s="312"/>
      <c r="H26" s="309">
        <f t="shared" si="0"/>
        <v>0</v>
      </c>
      <c r="I26" s="313">
        <f t="shared" si="1"/>
        <v>0</v>
      </c>
    </row>
    <row r="27" spans="1:9" x14ac:dyDescent="0.2">
      <c r="A27" s="304"/>
      <c r="B27" s="299"/>
      <c r="C27" s="300"/>
      <c r="D27" s="314"/>
      <c r="E27" s="314"/>
      <c r="F27" s="314"/>
      <c r="G27" s="312"/>
      <c r="H27" s="309">
        <f t="shared" si="0"/>
        <v>0</v>
      </c>
      <c r="I27" s="313">
        <f t="shared" si="1"/>
        <v>0</v>
      </c>
    </row>
    <row r="28" spans="1:9" x14ac:dyDescent="0.2">
      <c r="A28" s="304"/>
      <c r="B28" s="299"/>
      <c r="C28" s="300"/>
      <c r="D28" s="314"/>
      <c r="E28" s="314"/>
      <c r="F28" s="314"/>
      <c r="G28" s="312"/>
      <c r="H28" s="309">
        <f t="shared" si="0"/>
        <v>0</v>
      </c>
      <c r="I28" s="313">
        <f t="shared" si="1"/>
        <v>0</v>
      </c>
    </row>
    <row r="29" spans="1:9" x14ac:dyDescent="0.2">
      <c r="A29" s="304"/>
      <c r="B29" s="299"/>
      <c r="C29" s="300"/>
      <c r="D29" s="314"/>
      <c r="E29" s="314"/>
      <c r="F29" s="314"/>
      <c r="G29" s="312"/>
      <c r="H29" s="309">
        <f t="shared" si="0"/>
        <v>0</v>
      </c>
      <c r="I29" s="313">
        <f t="shared" si="1"/>
        <v>0</v>
      </c>
    </row>
    <row r="30" spans="1:9" x14ac:dyDescent="0.2">
      <c r="A30" s="304"/>
      <c r="B30" s="299"/>
      <c r="C30" s="300"/>
      <c r="D30" s="314"/>
      <c r="E30" s="314"/>
      <c r="F30" s="314"/>
      <c r="G30" s="312"/>
      <c r="H30" s="309">
        <f t="shared" si="0"/>
        <v>0</v>
      </c>
      <c r="I30" s="313">
        <f t="shared" si="1"/>
        <v>0</v>
      </c>
    </row>
    <row r="31" spans="1:9" x14ac:dyDescent="0.2">
      <c r="A31" s="304"/>
      <c r="B31" s="299"/>
      <c r="C31" s="300"/>
      <c r="D31" s="314"/>
      <c r="E31" s="314"/>
      <c r="F31" s="314"/>
      <c r="G31" s="312"/>
      <c r="H31" s="309">
        <f t="shared" si="0"/>
        <v>0</v>
      </c>
      <c r="I31" s="313">
        <f t="shared" si="1"/>
        <v>0</v>
      </c>
    </row>
    <row r="32" spans="1:9" x14ac:dyDescent="0.2">
      <c r="A32" s="304"/>
      <c r="B32" s="299"/>
      <c r="C32" s="300"/>
      <c r="D32" s="314"/>
      <c r="E32" s="314"/>
      <c r="F32" s="314"/>
      <c r="G32" s="312"/>
      <c r="H32" s="309">
        <f t="shared" si="0"/>
        <v>0</v>
      </c>
      <c r="I32" s="313">
        <f t="shared" si="1"/>
        <v>0</v>
      </c>
    </row>
    <row r="33" spans="1:9" x14ac:dyDescent="0.2">
      <c r="A33" s="304"/>
      <c r="B33" s="299"/>
      <c r="C33" s="300"/>
      <c r="D33" s="314"/>
      <c r="E33" s="314"/>
      <c r="F33" s="314"/>
      <c r="G33" s="312"/>
      <c r="H33" s="309">
        <f t="shared" si="0"/>
        <v>0</v>
      </c>
      <c r="I33" s="313">
        <f t="shared" si="1"/>
        <v>0</v>
      </c>
    </row>
    <row r="34" spans="1:9" x14ac:dyDescent="0.2">
      <c r="A34" s="304"/>
      <c r="B34" s="299"/>
      <c r="C34" s="300"/>
      <c r="D34" s="314"/>
      <c r="E34" s="314"/>
      <c r="F34" s="314"/>
      <c r="G34" s="312"/>
      <c r="H34" s="309">
        <f t="shared" si="0"/>
        <v>0</v>
      </c>
      <c r="I34" s="313">
        <f t="shared" si="1"/>
        <v>0</v>
      </c>
    </row>
    <row r="35" spans="1:9" x14ac:dyDescent="0.2">
      <c r="A35" s="304"/>
      <c r="B35" s="299"/>
      <c r="C35" s="300"/>
      <c r="D35" s="314"/>
      <c r="E35" s="314"/>
      <c r="F35" s="314"/>
      <c r="G35" s="312"/>
      <c r="H35" s="309">
        <f t="shared" si="0"/>
        <v>0</v>
      </c>
      <c r="I35" s="313">
        <f t="shared" si="1"/>
        <v>0</v>
      </c>
    </row>
    <row r="36" spans="1:9" x14ac:dyDescent="0.2">
      <c r="A36" s="304"/>
      <c r="B36" s="299"/>
      <c r="C36" s="300"/>
      <c r="D36" s="314"/>
      <c r="E36" s="314"/>
      <c r="F36" s="314"/>
      <c r="G36" s="312"/>
      <c r="H36" s="309">
        <f t="shared" si="0"/>
        <v>0</v>
      </c>
      <c r="I36" s="313">
        <f t="shared" si="1"/>
        <v>0</v>
      </c>
    </row>
    <row r="37" spans="1:9" x14ac:dyDescent="0.2">
      <c r="A37" s="304"/>
      <c r="B37" s="299"/>
      <c r="C37" s="300"/>
      <c r="D37" s="314"/>
      <c r="E37" s="314"/>
      <c r="F37" s="314"/>
      <c r="G37" s="312"/>
      <c r="H37" s="309">
        <f t="shared" si="0"/>
        <v>0</v>
      </c>
      <c r="I37" s="313">
        <f t="shared" si="1"/>
        <v>0</v>
      </c>
    </row>
    <row r="38" spans="1:9" x14ac:dyDescent="0.2">
      <c r="A38" s="304"/>
      <c r="B38" s="299"/>
      <c r="C38" s="300"/>
      <c r="D38" s="314"/>
      <c r="E38" s="314"/>
      <c r="F38" s="314"/>
      <c r="G38" s="312"/>
      <c r="H38" s="309">
        <f t="shared" si="0"/>
        <v>0</v>
      </c>
      <c r="I38" s="313">
        <f t="shared" si="1"/>
        <v>0</v>
      </c>
    </row>
    <row r="39" spans="1:9" x14ac:dyDescent="0.2">
      <c r="A39" s="304"/>
      <c r="B39" s="299"/>
      <c r="C39" s="300"/>
      <c r="D39" s="314"/>
      <c r="E39" s="314"/>
      <c r="F39" s="314"/>
      <c r="G39" s="312"/>
      <c r="H39" s="309">
        <f t="shared" si="0"/>
        <v>0</v>
      </c>
      <c r="I39" s="313">
        <f t="shared" si="1"/>
        <v>0</v>
      </c>
    </row>
    <row r="40" spans="1:9" x14ac:dyDescent="0.2">
      <c r="A40" s="304"/>
      <c r="B40" s="299"/>
      <c r="C40" s="300"/>
      <c r="D40" s="314"/>
      <c r="E40" s="314"/>
      <c r="F40" s="314"/>
      <c r="G40" s="312"/>
      <c r="H40" s="309">
        <f t="shared" si="0"/>
        <v>0</v>
      </c>
      <c r="I40" s="313">
        <f t="shared" si="1"/>
        <v>0</v>
      </c>
    </row>
    <row r="41" spans="1:9" x14ac:dyDescent="0.2">
      <c r="A41" s="304"/>
      <c r="B41" s="299"/>
      <c r="C41" s="300"/>
      <c r="D41" s="314"/>
      <c r="E41" s="314"/>
      <c r="F41" s="314"/>
      <c r="G41" s="312"/>
      <c r="H41" s="309">
        <f t="shared" si="0"/>
        <v>0</v>
      </c>
      <c r="I41" s="313">
        <f t="shared" si="1"/>
        <v>0</v>
      </c>
    </row>
    <row r="42" spans="1:9" x14ac:dyDescent="0.2">
      <c r="A42" s="304"/>
      <c r="B42" s="299"/>
      <c r="C42" s="300"/>
      <c r="D42" s="314"/>
      <c r="E42" s="314"/>
      <c r="F42" s="314"/>
      <c r="G42" s="312"/>
      <c r="H42" s="309">
        <f t="shared" si="0"/>
        <v>0</v>
      </c>
      <c r="I42" s="313">
        <f t="shared" si="1"/>
        <v>0</v>
      </c>
    </row>
    <row r="43" spans="1:9" x14ac:dyDescent="0.2">
      <c r="A43" s="304"/>
      <c r="B43" s="299"/>
      <c r="C43" s="300"/>
      <c r="D43" s="314"/>
      <c r="E43" s="314"/>
      <c r="F43" s="314"/>
      <c r="G43" s="312"/>
      <c r="H43" s="309">
        <f t="shared" si="0"/>
        <v>0</v>
      </c>
      <c r="I43" s="313">
        <f t="shared" si="1"/>
        <v>0</v>
      </c>
    </row>
    <row r="44" spans="1:9" x14ac:dyDescent="0.2">
      <c r="A44" s="304"/>
      <c r="B44" s="299"/>
      <c r="C44" s="300"/>
      <c r="D44" s="314"/>
      <c r="E44" s="314"/>
      <c r="F44" s="314"/>
      <c r="G44" s="312"/>
      <c r="H44" s="309">
        <f t="shared" si="0"/>
        <v>0</v>
      </c>
      <c r="I44" s="313">
        <f t="shared" si="1"/>
        <v>0</v>
      </c>
    </row>
    <row r="45" spans="1:9" x14ac:dyDescent="0.2">
      <c r="A45" s="304"/>
      <c r="B45" s="299"/>
      <c r="C45" s="300"/>
      <c r="D45" s="314"/>
      <c r="E45" s="314"/>
      <c r="F45" s="314"/>
      <c r="G45" s="312"/>
      <c r="H45" s="309">
        <f t="shared" si="0"/>
        <v>0</v>
      </c>
      <c r="I45" s="313">
        <f t="shared" si="1"/>
        <v>0</v>
      </c>
    </row>
    <row r="46" spans="1:9" x14ac:dyDescent="0.2">
      <c r="A46" s="304"/>
      <c r="B46" s="299"/>
      <c r="C46" s="300"/>
      <c r="D46" s="314"/>
      <c r="E46" s="314"/>
      <c r="F46" s="314"/>
      <c r="G46" s="312"/>
      <c r="H46" s="309">
        <f t="shared" si="0"/>
        <v>0</v>
      </c>
      <c r="I46" s="313">
        <f t="shared" si="1"/>
        <v>0</v>
      </c>
    </row>
    <row r="47" spans="1:9" x14ac:dyDescent="0.2">
      <c r="A47" s="304"/>
      <c r="B47" s="299"/>
      <c r="C47" s="300"/>
      <c r="D47" s="314"/>
      <c r="E47" s="314"/>
      <c r="F47" s="314"/>
      <c r="G47" s="312"/>
      <c r="H47" s="309">
        <f t="shared" si="0"/>
        <v>0</v>
      </c>
      <c r="I47" s="313">
        <f t="shared" si="1"/>
        <v>0</v>
      </c>
    </row>
    <row r="48" spans="1:9" x14ac:dyDescent="0.2">
      <c r="A48" s="315"/>
      <c r="B48" s="316"/>
      <c r="C48" s="317"/>
      <c r="D48" s="318"/>
      <c r="E48" s="318"/>
      <c r="F48" s="318"/>
      <c r="G48" s="319"/>
      <c r="H48" s="320">
        <f t="shared" si="0"/>
        <v>0</v>
      </c>
      <c r="I48" s="321">
        <f t="shared" si="1"/>
        <v>0</v>
      </c>
    </row>
    <row r="49" spans="1:2" x14ac:dyDescent="0.2">
      <c r="A49" s="322" t="s">
        <v>165</v>
      </c>
      <c r="B49" s="18" t="s">
        <v>185</v>
      </c>
    </row>
  </sheetData>
  <mergeCells count="4">
    <mergeCell ref="A3:B3"/>
    <mergeCell ref="D3:I3"/>
    <mergeCell ref="G2:H2"/>
    <mergeCell ref="G1:H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
  <sheetViews>
    <sheetView tabSelected="1" zoomScaleNormal="100" zoomScalePageLayoutView="80" workbookViewId="0">
      <selection activeCell="A4" sqref="A1:XFD1048576"/>
    </sheetView>
  </sheetViews>
  <sheetFormatPr defaultColWidth="8.7109375" defaultRowHeight="12.75" x14ac:dyDescent="0.2"/>
  <cols>
    <col min="1" max="4" width="8.7109375" style="18"/>
    <col min="5" max="5" width="91.42578125" style="18" customWidth="1"/>
    <col min="6" max="16384" width="8.7109375" style="18"/>
  </cols>
  <sheetData>
    <row r="1" spans="1:15" ht="63.4" customHeight="1" thickBot="1" x14ac:dyDescent="0.25">
      <c r="C1" s="18" t="s">
        <v>3</v>
      </c>
    </row>
    <row r="2" spans="1:15" ht="41.65" customHeight="1" thickBot="1" x14ac:dyDescent="0.4">
      <c r="A2" s="214" t="s">
        <v>223</v>
      </c>
      <c r="B2" s="215"/>
      <c r="C2" s="215"/>
      <c r="D2" s="215"/>
      <c r="E2" s="216"/>
    </row>
    <row r="3" spans="1:15" ht="169.9" customHeight="1" x14ac:dyDescent="0.4">
      <c r="A3" s="211" t="s">
        <v>43</v>
      </c>
      <c r="B3" s="212"/>
      <c r="C3" s="212"/>
      <c r="D3" s="212"/>
      <c r="E3" s="213"/>
    </row>
    <row r="4" spans="1:15" ht="101.65" customHeight="1" thickBot="1" x14ac:dyDescent="0.3">
      <c r="A4" s="217" t="s">
        <v>109</v>
      </c>
      <c r="B4" s="218"/>
      <c r="C4" s="218"/>
      <c r="D4" s="218"/>
      <c r="E4" s="219"/>
    </row>
    <row r="5" spans="1:15" ht="61.9" customHeight="1" thickBot="1" x14ac:dyDescent="0.3">
      <c r="A5" s="220" t="s">
        <v>195</v>
      </c>
      <c r="B5" s="221"/>
      <c r="C5" s="221"/>
      <c r="D5" s="221"/>
      <c r="E5" s="222"/>
    </row>
    <row r="8" spans="1:15" x14ac:dyDescent="0.2">
      <c r="O8" s="324"/>
    </row>
  </sheetData>
  <mergeCells count="4">
    <mergeCell ref="A3:E3"/>
    <mergeCell ref="A2:E2"/>
    <mergeCell ref="A4:E4"/>
    <mergeCell ref="A5:E5"/>
  </mergeCell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2</vt:i4>
      </vt:variant>
    </vt:vector>
  </HeadingPairs>
  <TitlesOfParts>
    <vt:vector size="9" baseType="lpstr">
      <vt:lpstr>Summary</vt:lpstr>
      <vt:lpstr>1. Budget</vt:lpstr>
      <vt:lpstr>2. Financing Plan</vt:lpstr>
      <vt:lpstr>3. Danish man hours</vt:lpstr>
      <vt:lpstr>4. Disability compensation</vt:lpstr>
      <vt:lpstr>Opt. Calculations</vt:lpstr>
      <vt:lpstr>Guide</vt:lpstr>
      <vt:lpstr>Roe</vt:lpstr>
      <vt:lpstr>'3. Danish man hours'!Udskriftsområde</vt:lpstr>
    </vt:vector>
  </TitlesOfParts>
  <Company>DH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SWHJ</dc:creator>
  <cp:lastModifiedBy>Gustav Walgaard</cp:lastModifiedBy>
  <cp:lastPrinted>2021-09-24T12:04:06Z</cp:lastPrinted>
  <dcterms:created xsi:type="dcterms:W3CDTF">2004-07-14T12:15:19Z</dcterms:created>
  <dcterms:modified xsi:type="dcterms:W3CDTF">2022-11-24T11:48:46Z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ies>
</file>